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4505" yWindow="-15" windowWidth="14325" windowHeight="12780"/>
  </bookViews>
  <sheets>
    <sheet name="OVERVIEW 2018" sheetId="2" r:id="rId1"/>
    <sheet name="Antigrav" sheetId="4" r:id="rId2"/>
    <sheet name="Premium Non Leather" sheetId="6" r:id="rId3"/>
  </sheets>
  <definedNames>
    <definedName name="_xlnm._FilterDatabase" localSheetId="1" hidden="1">Antigrav!#REF!</definedName>
    <definedName name="_xlnm._FilterDatabase" localSheetId="0" hidden="1">'OVERVIEW 2018'!$A$372:$A$377</definedName>
    <definedName name="_xlnm._FilterDatabase" localSheetId="2" hidden="1">'Premium Non Leather'!#REF!</definedName>
    <definedName name="_xlnm.Print_Titles" localSheetId="1">Antigrav!$8:$9</definedName>
    <definedName name="_xlnm.Print_Titles" localSheetId="0">'OVERVIEW 2018'!$8:$9</definedName>
    <definedName name="_xlnm.Print_Titles" localSheetId="2">'Premium Non Leather'!$8:$9</definedName>
  </definedNames>
  <calcPr calcId="124519"/>
</workbook>
</file>

<file path=xl/calcChain.xml><?xml version="1.0" encoding="utf-8"?>
<calcChain xmlns="http://schemas.openxmlformats.org/spreadsheetml/2006/main">
  <c r="J44" i="2"/>
  <c r="K44"/>
  <c r="J92"/>
  <c r="K92"/>
  <c r="I92"/>
  <c r="F92"/>
  <c r="I44"/>
  <c r="F44"/>
  <c r="I2" i="6" l="1"/>
  <c r="I13" s="1"/>
  <c r="I2" i="4"/>
  <c r="H47" i="6" l="1"/>
  <c r="H45"/>
  <c r="H43"/>
  <c r="H41"/>
  <c r="H39"/>
  <c r="H37"/>
  <c r="H35"/>
  <c r="H33"/>
  <c r="H31"/>
  <c r="H29"/>
  <c r="H27"/>
  <c r="H25"/>
  <c r="H23"/>
  <c r="H21"/>
  <c r="H19"/>
  <c r="H17"/>
  <c r="H15"/>
  <c r="H13"/>
  <c r="H48"/>
  <c r="H46"/>
  <c r="H44"/>
  <c r="H42"/>
  <c r="H40"/>
  <c r="H38"/>
  <c r="H36"/>
  <c r="H34"/>
  <c r="H32"/>
  <c r="H30"/>
  <c r="H28"/>
  <c r="H26"/>
  <c r="H24"/>
  <c r="H22"/>
  <c r="H20"/>
  <c r="H18"/>
  <c r="H16"/>
  <c r="H14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1"/>
  <c r="H11"/>
  <c r="H10"/>
  <c r="I10"/>
  <c r="G8"/>
  <c r="I12"/>
  <c r="H12"/>
  <c r="H12" i="4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11"/>
  <c r="F42"/>
  <c r="F54"/>
  <c r="F21"/>
  <c r="F19"/>
  <c r="F60"/>
  <c r="F12"/>
  <c r="F13"/>
  <c r="F14"/>
  <c r="F15"/>
  <c r="F16"/>
  <c r="F17"/>
  <c r="F18"/>
  <c r="F20"/>
  <c r="F29"/>
  <c r="F30"/>
  <c r="F23"/>
  <c r="F22"/>
  <c r="F24"/>
  <c r="F25"/>
  <c r="F26"/>
  <c r="F27"/>
  <c r="F28"/>
  <c r="F31"/>
  <c r="F32"/>
  <c r="F33"/>
  <c r="F34"/>
  <c r="F35"/>
  <c r="F36"/>
  <c r="F37"/>
  <c r="F38"/>
  <c r="F39"/>
  <c r="F40"/>
  <c r="F41"/>
  <c r="F43"/>
  <c r="F44"/>
  <c r="F45"/>
  <c r="F46"/>
  <c r="F47"/>
  <c r="F48"/>
  <c r="F49"/>
  <c r="F50"/>
  <c r="F51"/>
  <c r="F52"/>
  <c r="F53"/>
  <c r="F55"/>
  <c r="F56"/>
  <c r="F57"/>
  <c r="F58"/>
  <c r="F59"/>
  <c r="F67"/>
  <c r="F61"/>
  <c r="F62"/>
  <c r="F63"/>
  <c r="F64"/>
  <c r="F65"/>
  <c r="F66"/>
  <c r="F68"/>
  <c r="F11" l="1"/>
  <c r="H8"/>
  <c r="K331" i="2"/>
  <c r="J331"/>
  <c r="I331"/>
  <c r="F331"/>
  <c r="J289"/>
  <c r="K289"/>
  <c r="J290"/>
  <c r="K290"/>
  <c r="J291"/>
  <c r="K291"/>
  <c r="J292"/>
  <c r="K292"/>
  <c r="J293"/>
  <c r="K293"/>
  <c r="J294"/>
  <c r="K294"/>
  <c r="J295"/>
  <c r="K295"/>
  <c r="J296"/>
  <c r="K296"/>
  <c r="J297"/>
  <c r="K297"/>
  <c r="J298"/>
  <c r="K298"/>
  <c r="J299"/>
  <c r="K299"/>
  <c r="J300"/>
  <c r="K300"/>
  <c r="J301"/>
  <c r="K301"/>
  <c r="J302"/>
  <c r="J303"/>
  <c r="K303"/>
  <c r="J304"/>
  <c r="K304"/>
  <c r="J305"/>
  <c r="K305"/>
  <c r="J306"/>
  <c r="K306"/>
  <c r="J307"/>
  <c r="K307"/>
  <c r="J308"/>
  <c r="K308"/>
  <c r="J309"/>
  <c r="K309"/>
  <c r="J310"/>
  <c r="K310"/>
  <c r="J311"/>
  <c r="K311"/>
  <c r="J312"/>
  <c r="K312"/>
  <c r="J313"/>
  <c r="K313"/>
  <c r="J314"/>
  <c r="K314"/>
  <c r="J315"/>
  <c r="K315"/>
  <c r="J316"/>
  <c r="K316"/>
  <c r="J317"/>
  <c r="K317"/>
  <c r="J318"/>
  <c r="K318"/>
  <c r="J319"/>
  <c r="K319"/>
  <c r="J320"/>
  <c r="K320"/>
  <c r="J321"/>
  <c r="K321"/>
  <c r="J322"/>
  <c r="K322"/>
  <c r="J323"/>
  <c r="K323"/>
  <c r="J324"/>
  <c r="K324"/>
  <c r="J325"/>
  <c r="K325"/>
  <c r="F298"/>
  <c r="I301"/>
  <c r="F301"/>
  <c r="F299"/>
  <c r="I300"/>
  <c r="F300"/>
  <c r="F291"/>
  <c r="I289"/>
  <c r="F289"/>
  <c r="F290"/>
  <c r="I296"/>
  <c r="F296"/>
  <c r="F297"/>
  <c r="I295"/>
  <c r="F295"/>
  <c r="K101"/>
  <c r="K102"/>
  <c r="K103"/>
  <c r="K104"/>
  <c r="K105"/>
  <c r="K106"/>
  <c r="K107"/>
  <c r="K108"/>
  <c r="K109"/>
  <c r="K111"/>
  <c r="K112"/>
  <c r="K113"/>
  <c r="K114"/>
  <c r="K115"/>
  <c r="K116"/>
  <c r="K117"/>
  <c r="K118"/>
  <c r="K119"/>
  <c r="K120"/>
  <c r="K121"/>
  <c r="K80"/>
  <c r="K81"/>
  <c r="K82"/>
  <c r="K83"/>
  <c r="K84"/>
  <c r="K85"/>
  <c r="K86"/>
  <c r="K87"/>
  <c r="K88"/>
  <c r="K89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F87"/>
  <c r="I86"/>
  <c r="F86"/>
  <c r="F115"/>
  <c r="I114"/>
  <c r="F114"/>
  <c r="F112"/>
  <c r="I113"/>
  <c r="F113"/>
  <c r="F72"/>
  <c r="I73"/>
  <c r="F73"/>
  <c r="F76"/>
  <c r="I74"/>
  <c r="F74"/>
  <c r="F71"/>
  <c r="I75"/>
  <c r="F75"/>
  <c r="F77"/>
  <c r="I80"/>
  <c r="F80"/>
  <c r="F85"/>
  <c r="I83"/>
  <c r="F83"/>
  <c r="F82"/>
  <c r="I84"/>
  <c r="F84"/>
  <c r="F81"/>
  <c r="I297" l="1"/>
  <c r="I290"/>
  <c r="I291"/>
  <c r="I299"/>
  <c r="I298"/>
  <c r="I81"/>
  <c r="I82"/>
  <c r="I85"/>
  <c r="I77"/>
  <c r="I71"/>
  <c r="I76"/>
  <c r="I72"/>
  <c r="I112"/>
  <c r="I115"/>
  <c r="I87"/>
  <c r="J421" l="1"/>
  <c r="J330"/>
  <c r="I332"/>
  <c r="F330"/>
  <c r="F332"/>
  <c r="I330"/>
  <c r="J332"/>
  <c r="K332"/>
  <c r="J333"/>
  <c r="K333"/>
  <c r="J334"/>
  <c r="K334"/>
  <c r="J335"/>
  <c r="K335"/>
  <c r="J337"/>
  <c r="K337"/>
  <c r="J338"/>
  <c r="K338"/>
  <c r="J339"/>
  <c r="K339"/>
  <c r="J326"/>
  <c r="K326"/>
  <c r="I308"/>
  <c r="I309"/>
  <c r="I311"/>
  <c r="I312"/>
  <c r="I313"/>
  <c r="F307"/>
  <c r="F308"/>
  <c r="F309"/>
  <c r="F310"/>
  <c r="F311"/>
  <c r="I310"/>
  <c r="J273"/>
  <c r="J274"/>
  <c r="J276"/>
  <c r="J277"/>
  <c r="J280"/>
  <c r="J281"/>
  <c r="J282"/>
  <c r="J284"/>
  <c r="J285"/>
  <c r="J286"/>
  <c r="J263"/>
  <c r="K263"/>
  <c r="J264"/>
  <c r="K264"/>
  <c r="J266"/>
  <c r="K266"/>
  <c r="J267"/>
  <c r="K267"/>
  <c r="J269"/>
  <c r="K269"/>
  <c r="J270"/>
  <c r="K270"/>
  <c r="J201"/>
  <c r="K201"/>
  <c r="J202"/>
  <c r="K202"/>
  <c r="J203"/>
  <c r="K203"/>
  <c r="J204"/>
  <c r="K204"/>
  <c r="J205"/>
  <c r="K205"/>
  <c r="J206"/>
  <c r="K206"/>
  <c r="J207"/>
  <c r="K207"/>
  <c r="J208"/>
  <c r="K208"/>
  <c r="J209"/>
  <c r="K209"/>
  <c r="J210"/>
  <c r="K210"/>
  <c r="J211"/>
  <c r="K211"/>
  <c r="J212"/>
  <c r="K212"/>
  <c r="J213"/>
  <c r="K213"/>
  <c r="J214"/>
  <c r="K214"/>
  <c r="J215"/>
  <c r="K215"/>
  <c r="J216"/>
  <c r="K216"/>
  <c r="J217"/>
  <c r="K217"/>
  <c r="J218"/>
  <c r="K218"/>
  <c r="J219"/>
  <c r="K219"/>
  <c r="J220"/>
  <c r="K220"/>
  <c r="J221"/>
  <c r="K221"/>
  <c r="J222"/>
  <c r="K222"/>
  <c r="J223"/>
  <c r="K223"/>
  <c r="J224"/>
  <c r="K224"/>
  <c r="J225"/>
  <c r="K225"/>
  <c r="J226"/>
  <c r="K226"/>
  <c r="J227"/>
  <c r="K227"/>
  <c r="J228"/>
  <c r="K228"/>
  <c r="J229"/>
  <c r="K229"/>
  <c r="J230"/>
  <c r="K230"/>
  <c r="J231"/>
  <c r="K231"/>
  <c r="J232"/>
  <c r="K232"/>
  <c r="J233"/>
  <c r="K233"/>
  <c r="J234"/>
  <c r="K234"/>
  <c r="J235"/>
  <c r="K235"/>
  <c r="J236"/>
  <c r="K236"/>
  <c r="J237"/>
  <c r="K237"/>
  <c r="J238"/>
  <c r="K238"/>
  <c r="J239"/>
  <c r="K239"/>
  <c r="J240"/>
  <c r="K240"/>
  <c r="J241"/>
  <c r="K241"/>
  <c r="J242"/>
  <c r="K242"/>
  <c r="J243"/>
  <c r="K243"/>
  <c r="J244"/>
  <c r="K244"/>
  <c r="J245"/>
  <c r="K245"/>
  <c r="J246"/>
  <c r="K246"/>
  <c r="J247"/>
  <c r="K247"/>
  <c r="J248"/>
  <c r="K248"/>
  <c r="J249"/>
  <c r="K249"/>
  <c r="J250"/>
  <c r="K250"/>
  <c r="J251"/>
  <c r="K251"/>
  <c r="J252"/>
  <c r="K252"/>
  <c r="J253"/>
  <c r="K253"/>
  <c r="J254"/>
  <c r="K254"/>
  <c r="J255"/>
  <c r="K255"/>
  <c r="J256"/>
  <c r="K256"/>
  <c r="J257"/>
  <c r="K257"/>
  <c r="J258"/>
  <c r="K258"/>
  <c r="J259"/>
  <c r="K259"/>
  <c r="J260"/>
  <c r="K260"/>
  <c r="K199"/>
  <c r="K20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J161"/>
  <c r="K161"/>
  <c r="J162"/>
  <c r="K162"/>
  <c r="J163"/>
  <c r="K163"/>
  <c r="J164"/>
  <c r="K164"/>
  <c r="J165"/>
  <c r="K165"/>
  <c r="J166"/>
  <c r="K166"/>
  <c r="J167"/>
  <c r="K167"/>
  <c r="J168"/>
  <c r="K16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J128"/>
  <c r="K128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J81"/>
  <c r="J82"/>
  <c r="J83"/>
  <c r="J84"/>
  <c r="J85"/>
  <c r="J86"/>
  <c r="J87"/>
  <c r="J88"/>
  <c r="J89"/>
  <c r="J90"/>
  <c r="K90"/>
  <c r="J91"/>
  <c r="K91"/>
  <c r="J93"/>
  <c r="K93"/>
  <c r="J94"/>
  <c r="K94"/>
  <c r="J95"/>
  <c r="K95"/>
  <c r="J96"/>
  <c r="K96"/>
  <c r="J97"/>
  <c r="J98"/>
  <c r="K98"/>
  <c r="J99"/>
  <c r="J100"/>
  <c r="K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I14"/>
  <c r="I15"/>
  <c r="I16"/>
  <c r="I17"/>
  <c r="F14"/>
  <c r="F15"/>
  <c r="F16"/>
  <c r="K30"/>
  <c r="K330" l="1"/>
  <c r="I304"/>
  <c r="I305"/>
  <c r="F302"/>
  <c r="F303"/>
  <c r="F304"/>
  <c r="F305"/>
  <c r="I204"/>
  <c r="I205"/>
  <c r="I206"/>
  <c r="I207"/>
  <c r="F203"/>
  <c r="F204"/>
  <c r="F205"/>
  <c r="F206"/>
  <c r="F207"/>
  <c r="I132"/>
  <c r="F132"/>
  <c r="I13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5"/>
  <c r="I66"/>
  <c r="I67"/>
  <c r="I68"/>
  <c r="I69"/>
  <c r="I70"/>
  <c r="I78"/>
  <c r="I79"/>
  <c r="I88"/>
  <c r="I89"/>
  <c r="I90"/>
  <c r="I91"/>
  <c r="I93"/>
  <c r="I94"/>
  <c r="I95"/>
  <c r="I96"/>
  <c r="I98"/>
  <c r="I100"/>
  <c r="I101"/>
  <c r="I102"/>
  <c r="I103"/>
  <c r="I104"/>
  <c r="I105"/>
  <c r="I106"/>
  <c r="I107"/>
  <c r="I108"/>
  <c r="I109"/>
  <c r="I111"/>
  <c r="I116"/>
  <c r="I117"/>
  <c r="I118"/>
  <c r="I119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8"/>
  <c r="F79"/>
  <c r="F88"/>
  <c r="F89"/>
  <c r="F90"/>
  <c r="F91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6"/>
  <c r="F117"/>
  <c r="F118"/>
  <c r="F119"/>
  <c r="F120"/>
  <c r="F13"/>
  <c r="F17"/>
  <c r="F18"/>
  <c r="F19"/>
  <c r="F20"/>
  <c r="F21"/>
  <c r="F22"/>
  <c r="J30" l="1"/>
  <c r="I260"/>
  <c r="F260"/>
  <c r="I257"/>
  <c r="I229"/>
  <c r="F229"/>
  <c r="I228"/>
  <c r="I209"/>
  <c r="F209"/>
  <c r="I218"/>
  <c r="I217"/>
  <c r="F217"/>
  <c r="I321"/>
  <c r="F321"/>
  <c r="I320"/>
  <c r="F320"/>
  <c r="I319"/>
  <c r="F319"/>
  <c r="I318"/>
  <c r="F318"/>
  <c r="I317"/>
  <c r="F317"/>
  <c r="I316"/>
  <c r="F316"/>
  <c r="I131"/>
  <c r="F131"/>
  <c r="F218" l="1"/>
  <c r="F228"/>
  <c r="F257"/>
  <c r="K436" l="1"/>
  <c r="K437"/>
  <c r="K362"/>
  <c r="K363"/>
  <c r="K364"/>
  <c r="K365"/>
  <c r="K366"/>
  <c r="K367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34"/>
  <c r="J343"/>
  <c r="J344"/>
  <c r="J345"/>
  <c r="J346"/>
  <c r="J347"/>
  <c r="J348"/>
  <c r="J349"/>
  <c r="J350"/>
  <c r="J351"/>
  <c r="J352"/>
  <c r="J354"/>
  <c r="J355"/>
  <c r="J356"/>
  <c r="J357"/>
  <c r="J358"/>
  <c r="J368"/>
  <c r="J369"/>
  <c r="J370"/>
  <c r="J371"/>
  <c r="J372"/>
  <c r="J373"/>
  <c r="J422"/>
  <c r="J423"/>
  <c r="J427"/>
  <c r="J428"/>
  <c r="J429"/>
  <c r="J430"/>
  <c r="J431"/>
  <c r="J441"/>
  <c r="J442"/>
  <c r="J443"/>
  <c r="I338"/>
  <c r="I339"/>
  <c r="I337"/>
  <c r="I333"/>
  <c r="I334"/>
  <c r="I335"/>
  <c r="I326"/>
  <c r="F335"/>
  <c r="F333"/>
  <c r="F339"/>
  <c r="F338"/>
  <c r="F337"/>
  <c r="F334"/>
  <c r="I417" l="1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F373"/>
  <c r="F372"/>
  <c r="F371"/>
  <c r="F370"/>
  <c r="F369"/>
  <c r="F368"/>
  <c r="I367"/>
  <c r="I366"/>
  <c r="I365"/>
  <c r="I364"/>
  <c r="I363"/>
  <c r="I362"/>
  <c r="F326"/>
  <c r="I325"/>
  <c r="F325"/>
  <c r="I324"/>
  <c r="F324"/>
  <c r="I307"/>
  <c r="I306"/>
  <c r="F306"/>
  <c r="F312"/>
  <c r="F313"/>
  <c r="I294"/>
  <c r="F294"/>
  <c r="I323"/>
  <c r="F323"/>
  <c r="I322"/>
  <c r="F322"/>
  <c r="I314"/>
  <c r="F314"/>
  <c r="I315"/>
  <c r="F315"/>
  <c r="I303"/>
  <c r="I293"/>
  <c r="F293"/>
  <c r="I292"/>
  <c r="F292"/>
  <c r="I270"/>
  <c r="F270"/>
  <c r="I269"/>
  <c r="F269"/>
  <c r="I267"/>
  <c r="F267"/>
  <c r="I266"/>
  <c r="F266"/>
  <c r="I264"/>
  <c r="F264"/>
  <c r="I263"/>
  <c r="F263"/>
  <c r="I258"/>
  <c r="F258"/>
  <c r="I256"/>
  <c r="F256"/>
  <c r="I255"/>
  <c r="F255"/>
  <c r="I254"/>
  <c r="F254"/>
  <c r="I253"/>
  <c r="F253"/>
  <c r="I252"/>
  <c r="F252"/>
  <c r="I251"/>
  <c r="F251"/>
  <c r="I250"/>
  <c r="F250"/>
  <c r="I249"/>
  <c r="F249"/>
  <c r="I248"/>
  <c r="F248"/>
  <c r="F247"/>
  <c r="F246"/>
  <c r="I245"/>
  <c r="F245"/>
  <c r="I244"/>
  <c r="F244"/>
  <c r="I243"/>
  <c r="F243"/>
  <c r="I242"/>
  <c r="F242"/>
  <c r="I241"/>
  <c r="F241"/>
  <c r="I240"/>
  <c r="F240"/>
  <c r="I239"/>
  <c r="F239"/>
  <c r="I238"/>
  <c r="F238"/>
  <c r="I237"/>
  <c r="F237"/>
  <c r="I236"/>
  <c r="F236"/>
  <c r="I235"/>
  <c r="F235"/>
  <c r="I234"/>
  <c r="F234"/>
  <c r="I233"/>
  <c r="F233"/>
  <c r="I232"/>
  <c r="F232"/>
  <c r="I231"/>
  <c r="F231"/>
  <c r="I230"/>
  <c r="F230"/>
  <c r="I227"/>
  <c r="F227"/>
  <c r="I226"/>
  <c r="F226"/>
  <c r="I225"/>
  <c r="F225"/>
  <c r="I224"/>
  <c r="F224"/>
  <c r="I223"/>
  <c r="F223"/>
  <c r="I222"/>
  <c r="F222"/>
  <c r="I221"/>
  <c r="F221"/>
  <c r="I220"/>
  <c r="F220"/>
  <c r="I219"/>
  <c r="F219"/>
  <c r="I216"/>
  <c r="F216"/>
  <c r="I215"/>
  <c r="F215"/>
  <c r="I213"/>
  <c r="F213"/>
  <c r="I214"/>
  <c r="F214"/>
  <c r="I212"/>
  <c r="F212"/>
  <c r="I211"/>
  <c r="F211"/>
  <c r="I210"/>
  <c r="F210"/>
  <c r="I203"/>
  <c r="I202"/>
  <c r="F202"/>
  <c r="I200"/>
  <c r="I199"/>
  <c r="I259"/>
  <c r="F259"/>
  <c r="I208"/>
  <c r="F208"/>
  <c r="I201"/>
  <c r="F201"/>
  <c r="I196"/>
  <c r="I195"/>
  <c r="I194"/>
  <c r="I193"/>
  <c r="I192"/>
  <c r="I168"/>
  <c r="F168"/>
  <c r="I167"/>
  <c r="F167"/>
  <c r="I166"/>
  <c r="F166"/>
  <c r="I165"/>
  <c r="F165"/>
  <c r="I164"/>
  <c r="F164"/>
  <c r="I163"/>
  <c r="F163"/>
  <c r="I162"/>
  <c r="F162"/>
  <c r="I161"/>
  <c r="F161"/>
  <c r="I158"/>
  <c r="F158"/>
  <c r="I157"/>
  <c r="F157"/>
  <c r="I156"/>
  <c r="F156"/>
  <c r="I155"/>
  <c r="F155"/>
  <c r="I154"/>
  <c r="F154"/>
  <c r="I153"/>
  <c r="F153"/>
  <c r="I152"/>
  <c r="F152"/>
  <c r="I151"/>
  <c r="F151"/>
  <c r="I150"/>
  <c r="F150"/>
  <c r="I149"/>
  <c r="F149"/>
  <c r="I148"/>
  <c r="F148"/>
  <c r="I147"/>
  <c r="F147"/>
  <c r="I146"/>
  <c r="F146"/>
  <c r="I145"/>
  <c r="F145"/>
  <c r="I144"/>
  <c r="F144"/>
  <c r="I143"/>
  <c r="F143"/>
  <c r="I142"/>
  <c r="F142"/>
  <c r="I141"/>
  <c r="F141"/>
  <c r="I140"/>
  <c r="F140"/>
  <c r="I139"/>
  <c r="F139"/>
  <c r="I138"/>
  <c r="F138"/>
  <c r="I137"/>
  <c r="F137"/>
  <c r="I136"/>
  <c r="F136"/>
  <c r="I135"/>
  <c r="F135"/>
  <c r="I134"/>
  <c r="F134"/>
  <c r="I133"/>
  <c r="F133"/>
  <c r="I130"/>
  <c r="F130"/>
  <c r="I129"/>
  <c r="F129"/>
  <c r="I128"/>
  <c r="F128"/>
  <c r="I125"/>
  <c r="F125"/>
  <c r="I124"/>
  <c r="F124"/>
  <c r="I121"/>
  <c r="F121"/>
  <c r="I120"/>
  <c r="I12"/>
  <c r="F12"/>
  <c r="I11"/>
  <c r="F11"/>
  <c r="J8"/>
  <c r="K9"/>
  <c r="J9"/>
  <c r="K125" l="1"/>
  <c r="K124"/>
  <c r="J125"/>
  <c r="J124"/>
  <c r="I434" l="1"/>
  <c r="F356" l="1"/>
  <c r="F355"/>
  <c r="F352"/>
  <c r="F349"/>
  <c r="F348"/>
  <c r="F345"/>
  <c r="F344"/>
  <c r="F358"/>
  <c r="F357"/>
  <c r="F354"/>
  <c r="F351"/>
  <c r="F350"/>
  <c r="F347"/>
  <c r="F346"/>
  <c r="F343"/>
</calcChain>
</file>

<file path=xl/sharedStrings.xml><?xml version="1.0" encoding="utf-8"?>
<sst xmlns="http://schemas.openxmlformats.org/spreadsheetml/2006/main" count="1427" uniqueCount="607">
  <si>
    <t>m²</t>
  </si>
  <si>
    <t>Art. No.</t>
  </si>
  <si>
    <t>2600x1000x1</t>
  </si>
  <si>
    <t>2000x1000x1</t>
  </si>
  <si>
    <t>2000x1000x2</t>
  </si>
  <si>
    <t>DM HGS</t>
  </si>
  <si>
    <t>SL LAVA Grey</t>
  </si>
  <si>
    <t>SL LAVA Copper</t>
  </si>
  <si>
    <t>SL DAKOTA Smoke</t>
  </si>
  <si>
    <t>SL DAKOTA Copper</t>
  </si>
  <si>
    <t>SL DAKOTA Metal</t>
  </si>
  <si>
    <t>SL SQUARE 3 HGS</t>
  </si>
  <si>
    <t>SL WAVE Silver</t>
  </si>
  <si>
    <t>SL STEP 5 Silver PF met.</t>
  </si>
  <si>
    <t>SL CROCO Silver PF met/Silver</t>
  </si>
  <si>
    <t>PL Q 5-15-15 Silver PF met</t>
  </si>
  <si>
    <t>PL 3D Q-5-15-15 Black touch 1/Silver</t>
  </si>
  <si>
    <t xml:space="preserve">2600x1000x1,2 </t>
  </si>
  <si>
    <t>PL 3D Q-10-40-40 Smoke PF met touch 1/Silver matt</t>
  </si>
  <si>
    <t>PL 3D Q-10-40-40 Silver PF met/Silver</t>
  </si>
  <si>
    <t>2600x1000x1,4</t>
  </si>
  <si>
    <t>PL 3D ROSES Silver PF met/Silver</t>
  </si>
  <si>
    <t>MS Gold 3x3 flex. Classic</t>
  </si>
  <si>
    <t>980x980x1,2</t>
  </si>
  <si>
    <t>MS Anthracite 3x3 flex. Classic</t>
  </si>
  <si>
    <t>MS Silver 3x3 flex. Classic</t>
  </si>
  <si>
    <t>MS Gold 3x6 flex. Classic</t>
  </si>
  <si>
    <t>MS Magic Black 5x5 flex. Classic</t>
  </si>
  <si>
    <t>980x980x1,3</t>
  </si>
  <si>
    <t>MS Magic Red 5x5 flex. Classic</t>
  </si>
  <si>
    <t>MS Magic White 5x5 flex. Classic</t>
  </si>
  <si>
    <t>MS Fashion Grey 5x5 flex. Classic</t>
  </si>
  <si>
    <t>MS Gold 5x5 flex. Classic</t>
  </si>
  <si>
    <t>MS Silver 5x5 flex. Classic</t>
  </si>
  <si>
    <t>MS Anthracite 5x5 flex. Classic</t>
  </si>
  <si>
    <t>MS Galaxy Silver 5x5 flex. Classic</t>
  </si>
  <si>
    <t>MS Gold 10x10 flex. Classic</t>
  </si>
  <si>
    <t>MS Anthracite 10x10 flex. Classic</t>
  </si>
  <si>
    <t>MS Silver 10x10 flex. Classic</t>
  </si>
  <si>
    <t>MS Iceblue 10x10 flex. Classic</t>
  </si>
  <si>
    <t>MS Gold 20x20 flex. Classic</t>
  </si>
  <si>
    <t>MS Silver 20x20 flex. Classic</t>
  </si>
  <si>
    <t>MSC DIAGONAL Silver 15x15 flex. Classic</t>
  </si>
  <si>
    <t>2600x1000x1,2</t>
  </si>
  <si>
    <t>MSC RHOMBUS Silver 15x15 flex. Classic</t>
  </si>
  <si>
    <t>MSC RHOMBUS Silver 30/3x30/3 flex. Classic</t>
  </si>
  <si>
    <t>MSC Silver 30x30 flex. Classic</t>
  </si>
  <si>
    <t>LL IMPERIAL White/Gold</t>
  </si>
  <si>
    <t>2600x1000x1,6</t>
  </si>
  <si>
    <t xml:space="preserve">LL Black </t>
  </si>
  <si>
    <t>2600x1000x2,1</t>
  </si>
  <si>
    <t>LL Creme</t>
  </si>
  <si>
    <t xml:space="preserve">LL Dark Brown </t>
  </si>
  <si>
    <t>LL White</t>
  </si>
  <si>
    <t>LL QUADRO Nero matt</t>
  </si>
  <si>
    <t>LL QUADRO Creme</t>
  </si>
  <si>
    <t>LL ROMBO 40 Nero matt</t>
  </si>
  <si>
    <t>LL ROMBO 40 Mocca matt</t>
  </si>
  <si>
    <t>LL ROMBO 40 Creme</t>
  </si>
  <si>
    <t>LL ROMBO 85 Creme</t>
  </si>
  <si>
    <t>LL ROMBO 85 Mocca matt</t>
  </si>
  <si>
    <t>LL ROMBO 85 Nero matt</t>
  </si>
  <si>
    <t>CR CRISTAL ROMBO 85 Bianco matt/Silver</t>
  </si>
  <si>
    <t>-</t>
  </si>
  <si>
    <t>CR CRISTAL ROMBO 85 Nero matt/Silver</t>
  </si>
  <si>
    <t>LL COLLAGE Oro</t>
  </si>
  <si>
    <t>LL FLORAL Black/Silver matt</t>
  </si>
  <si>
    <t>LL FLORAL Platin</t>
  </si>
  <si>
    <t>LL FLORAL Oro</t>
  </si>
  <si>
    <t>LL FLORAL White/Gold matt</t>
  </si>
  <si>
    <t>LL FLORAL White/Silver matt</t>
  </si>
  <si>
    <t>LL FLORAL White</t>
  </si>
  <si>
    <t>LL Reggae</t>
  </si>
  <si>
    <t>2600x1000x2</t>
  </si>
  <si>
    <t>LL PELO Marabu</t>
  </si>
  <si>
    <t>2600x1000x1,5</t>
  </si>
  <si>
    <t>PR Profil M 58 HGS</t>
  </si>
  <si>
    <t>2705x22</t>
  </si>
  <si>
    <t>PR Profil M 58 Silver PF met</t>
  </si>
  <si>
    <t>PR Profil M 58 Silver PF gloss</t>
  </si>
  <si>
    <t>PR Profil Z 224 HGS</t>
  </si>
  <si>
    <t>PR Profil Z 224 Silver PF met</t>
  </si>
  <si>
    <t>PR Profil Z 224 Silver PF gloss</t>
  </si>
  <si>
    <t>PR Profil M 50 HGS</t>
  </si>
  <si>
    <t>2705x50</t>
  </si>
  <si>
    <t>PR Profil M 50 Silver PF met</t>
  </si>
  <si>
    <t>PR Profil M 50 Silver PF gloss</t>
  </si>
  <si>
    <t>PR Profil M 60 HGS PF</t>
  </si>
  <si>
    <t>PR Profil M 60 Silver PF met</t>
  </si>
  <si>
    <t>PR Profil M 60 Silver PF gloss</t>
  </si>
  <si>
    <t>PR Profile M 242 Bianco matt</t>
  </si>
  <si>
    <t>2705x24,4</t>
  </si>
  <si>
    <t>PR Profile M 242 Nero matt</t>
  </si>
  <si>
    <t>PR Profile M 242 Mocca matt</t>
  </si>
  <si>
    <t>PF Profile M 242 Creme matt</t>
  </si>
  <si>
    <t>PR Profile Z 239 Bianco matt</t>
  </si>
  <si>
    <t>2705x23,9</t>
  </si>
  <si>
    <t>PR Profile Z 239 Nero matt</t>
  </si>
  <si>
    <t>PR Profile Z 239 Mocca matt</t>
  </si>
  <si>
    <t>PR Profile Z 239 Creme matt</t>
  </si>
  <si>
    <t>PR Profile MR 46 Creme matt</t>
  </si>
  <si>
    <t>PR Profile MR 46 Bianco matt</t>
  </si>
  <si>
    <t>PR Profile MR 46 Nero matt</t>
  </si>
  <si>
    <t>PR Profile MR 46 Mocca matt</t>
  </si>
  <si>
    <t>PR Profile ZR 46 Creme matt</t>
  </si>
  <si>
    <t>PR Profile ZR 46 Nero matt</t>
  </si>
  <si>
    <t>PR Profile ZR 46 Mocca matt</t>
  </si>
  <si>
    <t>PR Profile ZR 46 Bianco matt</t>
  </si>
  <si>
    <t>DM Mint</t>
  </si>
  <si>
    <t>DM Bronze</t>
  </si>
  <si>
    <t>DM Titan PF met touch 1</t>
  </si>
  <si>
    <t>DM Silver AR12</t>
  </si>
  <si>
    <t>DM Silver AR23</t>
  </si>
  <si>
    <t>DM Gold AR</t>
  </si>
  <si>
    <t>DM Anthracite AR</t>
  </si>
  <si>
    <t>DM Magic White AR</t>
  </si>
  <si>
    <t>DM Magic Black AR</t>
  </si>
  <si>
    <t>DM Silver brushed matt AR</t>
  </si>
  <si>
    <t>DM Brass brushed matt AR</t>
  </si>
  <si>
    <t>DM Gold brushed matt AR</t>
  </si>
  <si>
    <t>LL ROMBO 12 Creme</t>
  </si>
  <si>
    <t>LL ROMBO 12 Nero matt</t>
  </si>
  <si>
    <t>LL PERSIAN Metallic</t>
  </si>
  <si>
    <t>LL PERSIAN Gold</t>
  </si>
  <si>
    <t>2600x1000x1,9</t>
  </si>
  <si>
    <t>SL MOTION TWO Grey brushed matt AR</t>
  </si>
  <si>
    <t>2600x1000x1,3</t>
  </si>
  <si>
    <t xml:space="preserve">PR Profil M 242 CR STELLA Nero matt </t>
  </si>
  <si>
    <t xml:space="preserve">PR Profil M 242 CR STELLA Bianco matt </t>
  </si>
  <si>
    <t>AC MOTION TWO Black</t>
  </si>
  <si>
    <t>AC MOTION TWO White</t>
  </si>
  <si>
    <t>AC TOUCH Black</t>
  </si>
  <si>
    <t>AC TOUCH White</t>
  </si>
  <si>
    <t>AC MOTION ONE Black</t>
  </si>
  <si>
    <t>AC MOTION ONE White</t>
  </si>
  <si>
    <t>2660x25</t>
  </si>
  <si>
    <t>Art. Nr.</t>
  </si>
  <si>
    <t>PR Rrofil Z 239 CR STELLA Nero matt</t>
  </si>
  <si>
    <t xml:space="preserve">  1-kg tin /kg</t>
  </si>
  <si>
    <t xml:space="preserve">  6-kg tin /kg</t>
  </si>
  <si>
    <t>12-kg tin /kg</t>
  </si>
  <si>
    <t>2600x1000x4</t>
  </si>
  <si>
    <t>PR Rrofil Z 239 CR STELLA Bianco matt</t>
  </si>
  <si>
    <t>DM Gold 30</t>
  </si>
  <si>
    <t>DM Magic Red AR</t>
  </si>
  <si>
    <t>SL MOTION ONE Anthracite AR</t>
  </si>
  <si>
    <t>PL 3D ROSES Pearl White/ Gold</t>
  </si>
  <si>
    <t>MS Brown 3x3 flex. Classic</t>
  </si>
  <si>
    <t>MS Silver 3x6 flex. Classic</t>
  </si>
  <si>
    <t>MSC Silver 10x10 flex. Classic</t>
  </si>
  <si>
    <t>LL ROMBO 85 Bianco matt</t>
  </si>
  <si>
    <t>LL ROMBO 40 Bianco matt</t>
  </si>
  <si>
    <t>LL ROMBO 12 Bianco matt</t>
  </si>
  <si>
    <t>LL QUADRO Bianco matt</t>
  </si>
  <si>
    <t>LL QUADRO Argento</t>
  </si>
  <si>
    <t>2600x1000x3</t>
  </si>
  <si>
    <t>DM GALAXY Silver</t>
  </si>
  <si>
    <t xml:space="preserve">DM Silver/White                            </t>
  </si>
  <si>
    <t xml:space="preserve">DM Silver/White                             </t>
  </si>
  <si>
    <t>DM Gold</t>
  </si>
  <si>
    <t>DM Silver brushed</t>
  </si>
  <si>
    <t>DM Silver PF met touch 1</t>
  </si>
  <si>
    <t>DM Silver PF met</t>
  </si>
  <si>
    <t>DM Anthracite</t>
  </si>
  <si>
    <t>DM Brass</t>
  </si>
  <si>
    <t>DM Brown</t>
  </si>
  <si>
    <t>DM Champagne</t>
  </si>
  <si>
    <t>DM Champagne brushed</t>
  </si>
  <si>
    <t>DM Copper brushed</t>
  </si>
  <si>
    <t>DM FASHION Grey</t>
  </si>
  <si>
    <t>DM FASHION Red</t>
  </si>
  <si>
    <t>DM Iceblue</t>
  </si>
  <si>
    <t>DM Skyblue</t>
  </si>
  <si>
    <t>DM Rose</t>
  </si>
  <si>
    <t>DM Smoke PF met</t>
  </si>
  <si>
    <t>DM Titan brushed</t>
  </si>
  <si>
    <t>SL CROCO Smoke PF met/Silver</t>
  </si>
  <si>
    <t>HPL LL Leguan Bianco</t>
  </si>
  <si>
    <t>2780x1280x1,8</t>
  </si>
  <si>
    <t>HPL LL Leguan Silver</t>
  </si>
  <si>
    <t>HPL LL Leguan Gold</t>
  </si>
  <si>
    <t>HPL LL Leguan Copper</t>
  </si>
  <si>
    <t>HPL LL Leguan Nero</t>
  </si>
  <si>
    <t>HPL LL White</t>
  </si>
  <si>
    <t>HPL LL Creme</t>
  </si>
  <si>
    <t>HPL LL Dark brown</t>
  </si>
  <si>
    <t>HPL LL Black</t>
  </si>
  <si>
    <t>HPL LL Mocca matt</t>
  </si>
  <si>
    <t>HPL LL Bianco matt</t>
  </si>
  <si>
    <t>HPL LL Nero matt</t>
  </si>
  <si>
    <t>HPL LL Beige</t>
  </si>
  <si>
    <t>HPL LL PERSIAN Gold</t>
  </si>
  <si>
    <t>HPL LL PERSIAN Metallic</t>
  </si>
  <si>
    <t>250 ml</t>
  </si>
  <si>
    <t>100 ml</t>
  </si>
  <si>
    <t>0,7 mm</t>
  </si>
  <si>
    <t>0,8 mm</t>
  </si>
  <si>
    <t>White             ( Rollenlänge 200 lfm )</t>
  </si>
  <si>
    <t>Creme            ( Rollenlänge 200 lfm )</t>
  </si>
  <si>
    <t>Black             ( Rollenlänge 145 lfm )</t>
  </si>
  <si>
    <t>White             ( roll length 200 lm )</t>
  </si>
  <si>
    <t>Creme            ( roll length 200 lm )</t>
  </si>
  <si>
    <t>Black              ( roll length 145 lm )</t>
  </si>
  <si>
    <t>Název</t>
  </si>
  <si>
    <t>Kč/ks</t>
  </si>
  <si>
    <t>Kč/m²</t>
  </si>
  <si>
    <t>Péče a ochrana set Superpolish 250ml</t>
  </si>
  <si>
    <t>Péče a ochrana set Superpolish 100ml</t>
  </si>
  <si>
    <t>Lepidlo SIBUKLE</t>
  </si>
  <si>
    <t>Příplatek za magnetickou úpravu</t>
  </si>
  <si>
    <t>Magnetické desky</t>
  </si>
  <si>
    <t>DM Copper</t>
  </si>
  <si>
    <t>DM FLEUR Silver/Brown</t>
  </si>
  <si>
    <t>DM MONSOON Vintage Brown</t>
  </si>
  <si>
    <t>DM Silver H23</t>
  </si>
  <si>
    <t>DM Silver</t>
  </si>
  <si>
    <t>DM Vintage Copper</t>
  </si>
  <si>
    <t>DM Vintage Silver</t>
  </si>
  <si>
    <t xml:space="preserve">2600x1000x1  </t>
  </si>
  <si>
    <t xml:space="preserve">SL IMPACT Antique Bronze </t>
  </si>
  <si>
    <t xml:space="preserve">SL IMPACT Vintage Silver </t>
  </si>
  <si>
    <t xml:space="preserve">SL RACE Silver  </t>
  </si>
  <si>
    <t xml:space="preserve">SL RACE Vintage Copper/Silver  </t>
  </si>
  <si>
    <t xml:space="preserve">SL RACE Vintage Silver/Bronze  </t>
  </si>
  <si>
    <t xml:space="preserve">SL RAW Vintage Copper </t>
  </si>
  <si>
    <t xml:space="preserve">SL RIVET Vintage Silver  </t>
  </si>
  <si>
    <t xml:space="preserve">2600x1000x1,3 </t>
  </si>
  <si>
    <t xml:space="preserve"> -</t>
  </si>
  <si>
    <t xml:space="preserve"> - </t>
  </si>
  <si>
    <t>2600x1000x3,3</t>
  </si>
  <si>
    <t>2600x1000x3,5</t>
  </si>
  <si>
    <t>2600x1000x2,4</t>
  </si>
  <si>
    <t xml:space="preserve">LL FLORAL Vintage Silver/Silver  </t>
  </si>
  <si>
    <t>LL PEARL RAY Gold</t>
  </si>
  <si>
    <t xml:space="preserve">LL Vintage Silver  </t>
  </si>
  <si>
    <t>2600x1000x1,1</t>
  </si>
  <si>
    <t>2600x1000x0,9</t>
  </si>
  <si>
    <t>SG COCKTAIL Opal AR+</t>
  </si>
  <si>
    <t>SG LEGUAN Blue AR+</t>
  </si>
  <si>
    <t>2600x1000x2,8</t>
  </si>
  <si>
    <t xml:space="preserve">SG LEGUAN Copper AR+ </t>
  </si>
  <si>
    <t xml:space="preserve">SG LEGUAN Silver AR+ </t>
  </si>
  <si>
    <t>2600x1000x2,9</t>
  </si>
  <si>
    <t>SG Vintage Copper AR+</t>
  </si>
  <si>
    <t>SG Vintage Silver AR+</t>
  </si>
  <si>
    <t>Art.No.</t>
  </si>
  <si>
    <t>HPL LL - Leather Line on HPL</t>
  </si>
  <si>
    <t>2705x24,2</t>
  </si>
  <si>
    <t xml:space="preserve">PR Profil S18 Vintage Copper  </t>
  </si>
  <si>
    <t>2705x18</t>
  </si>
  <si>
    <t xml:space="preserve">PR Profil S18 Vintage Silver </t>
  </si>
  <si>
    <t xml:space="preserve">PR Profil S18 Silver PF met </t>
  </si>
  <si>
    <t>PR Profil S18 Silver gloss</t>
  </si>
  <si>
    <t>PR Rrofil S18 Antique Brass</t>
  </si>
  <si>
    <t>PR Profil S18 Antique Bronze</t>
  </si>
  <si>
    <t>PR Profil L18 Vintage Copper</t>
  </si>
  <si>
    <t>PR Profil L18 Vintage Silver</t>
  </si>
  <si>
    <t>PR Profil L18 Silver PF met</t>
  </si>
  <si>
    <t>PR Profil L18 Silver gloss</t>
  </si>
  <si>
    <t xml:space="preserve">PR Profil SWI 10 Silver PF met </t>
  </si>
  <si>
    <t>2705x10</t>
  </si>
  <si>
    <t>PR Profil SWI 10 Silver PF gloss</t>
  </si>
  <si>
    <t>PR Profil SWI 10 Vintage Silver</t>
  </si>
  <si>
    <t>PR Profil SWI 10 Vintage Copper</t>
  </si>
  <si>
    <t>PR Profil SWI 10 Antique Brass</t>
  </si>
  <si>
    <t>PR Profil SWI 10 Antique Bronze</t>
  </si>
  <si>
    <t>PR Profil SWA 10 Silver PF met</t>
  </si>
  <si>
    <t>PR Profil SWA 10 Silver PF gloss</t>
  </si>
  <si>
    <t xml:space="preserve">PR Profil SWA 10 Vintage Silver </t>
  </si>
  <si>
    <t>PR Profil SWA 10 Vintage Copper</t>
  </si>
  <si>
    <t>PR Profil SWA 10 Antique Brass</t>
  </si>
  <si>
    <t>PR Profil SWA 10 Antique Bronze</t>
  </si>
  <si>
    <t>Bez lepidla (NA)</t>
  </si>
  <si>
    <t>Samolepící (SA)</t>
  </si>
  <si>
    <t>Formát mm</t>
  </si>
  <si>
    <t>Lesklý kit Superpolish 250ml</t>
  </si>
  <si>
    <t>Lesklý kit Superpolish 100ml</t>
  </si>
  <si>
    <t>Tloušťka</t>
  </si>
  <si>
    <t>Hrana šířka 23 mm:</t>
  </si>
  <si>
    <t>Okrajové pásy 23 mm:</t>
  </si>
  <si>
    <t xml:space="preserve">  1-kg Balení /kg:</t>
  </si>
  <si>
    <t xml:space="preserve">  6-kg Balení /kg:  *)</t>
  </si>
  <si>
    <t>12-kg Balení /kg:  *)</t>
  </si>
  <si>
    <t>3 - 7 kusů</t>
  </si>
  <si>
    <t>8 - 14 kusů</t>
  </si>
  <si>
    <t>od 15 kusů</t>
  </si>
  <si>
    <t>Máte-li u nás zavedenou slevu, tak pro zjištění cen pro Vás zadejte její výši do políčka vpravo nahoře</t>
  </si>
  <si>
    <t>Vaše sleva:</t>
  </si>
  <si>
    <t>Kč/ kg</t>
  </si>
  <si>
    <r>
      <rPr>
        <b/>
        <i/>
        <sz val="9"/>
        <rFont val="Arial"/>
        <family val="2"/>
        <charset val="238"/>
      </rPr>
      <t>Vysvětlivky:</t>
    </r>
    <r>
      <rPr>
        <i/>
        <sz val="9"/>
        <rFont val="Arial"/>
        <family val="2"/>
        <charset val="238"/>
      </rPr>
      <t xml:space="preserve"> AR .. Oděru odolné, AR+ .. Vysoce oděru odolné</t>
    </r>
  </si>
  <si>
    <t>DM = deco-line (hladké dekorativní desky)</t>
  </si>
  <si>
    <t>SL = structure-line (strukturované desky)</t>
  </si>
  <si>
    <t>PL = punch-line (perforované desky)</t>
  </si>
  <si>
    <t>LL = leather-line /CR = krystaly (kožené desky)</t>
  </si>
  <si>
    <t>AC Acrylic Line (Akrylové desky)</t>
  </si>
  <si>
    <t>SG SibuGlas (Skleněný efekt)</t>
  </si>
  <si>
    <t>PR = Profiles (Profily)</t>
  </si>
  <si>
    <t>Kč/m</t>
  </si>
  <si>
    <t>m</t>
  </si>
  <si>
    <t>Šířka role v mm</t>
  </si>
  <si>
    <t>* Uvedené ceny jsou bez DPH</t>
  </si>
  <si>
    <t>2600x1000x2,6</t>
  </si>
  <si>
    <t>2600x1000x2,3</t>
  </si>
  <si>
    <t>2600x1000x1,7</t>
  </si>
  <si>
    <t>2600x1000x1,8</t>
  </si>
  <si>
    <t>2600x1000x5,24</t>
  </si>
  <si>
    <t>2600x1000x4,8</t>
  </si>
  <si>
    <t>2600x1000x5</t>
  </si>
  <si>
    <t>DM Copper Age</t>
  </si>
  <si>
    <t>MS / MSC= MultiStyle (flexibilní dekorativní desky)</t>
  </si>
  <si>
    <t>2600x1000x2,7</t>
  </si>
  <si>
    <t>SG LACE White/Vintage Brown AR+</t>
  </si>
  <si>
    <t>SG LUXURY Gold AR+</t>
  </si>
  <si>
    <t>2600x1000x3,1</t>
  </si>
  <si>
    <t>SG LUXURY Bronze AR+</t>
  </si>
  <si>
    <t>DM LUXURY Gold</t>
  </si>
  <si>
    <t>DM LUXURY Bronze</t>
  </si>
  <si>
    <t>LL LACE Black/Platin</t>
  </si>
  <si>
    <t>LL OXY Steel</t>
  </si>
  <si>
    <t>LL ROMBO 40 Oxy Terra</t>
  </si>
  <si>
    <t>LL QUADRO Luxury Bronze</t>
  </si>
  <si>
    <t>SL LINEA 104x62 Old Platin</t>
  </si>
  <si>
    <t>3D H-10-30 Pearl White PF/Gold</t>
  </si>
  <si>
    <t>3D Q-10-30 Old Platin/Silver</t>
  </si>
  <si>
    <t>DM Hollywood</t>
  </si>
  <si>
    <t xml:space="preserve">2600x1000x1    </t>
  </si>
  <si>
    <t>DM LUXURY Silver</t>
  </si>
  <si>
    <t xml:space="preserve">2600x1000x1   </t>
  </si>
  <si>
    <t xml:space="preserve">DM Sahara Silver </t>
  </si>
  <si>
    <t xml:space="preserve">2600x1000x1,1  </t>
  </si>
  <si>
    <t>TL = Translucent Line (průsvitné desky)</t>
  </si>
  <si>
    <t>TL LINEA 104x62 Silent Gold</t>
  </si>
  <si>
    <t>TL LINEA 104x62 Old Platin</t>
  </si>
  <si>
    <t xml:space="preserve">2600x1000x1,5    </t>
  </si>
  <si>
    <t>SL ART Golden Age</t>
  </si>
  <si>
    <t xml:space="preserve">2600x1000x1,1   </t>
  </si>
  <si>
    <t>SL ART Iron Age</t>
  </si>
  <si>
    <t>SL ART Old Platin</t>
  </si>
  <si>
    <t>SL LINEA 104x62 Silent Gold</t>
  </si>
  <si>
    <t xml:space="preserve">2600x1000x1,5   </t>
  </si>
  <si>
    <t>SL PIANO Golden Age</t>
  </si>
  <si>
    <t xml:space="preserve">2600x1000x2,3  </t>
  </si>
  <si>
    <t>SL PIANO Iron Age</t>
  </si>
  <si>
    <t xml:space="preserve">2600x1000x2,3 </t>
  </si>
  <si>
    <t>SL RIGATO Silent Gold</t>
  </si>
  <si>
    <t xml:space="preserve">2600x1000x1,5 </t>
  </si>
  <si>
    <t>SL RIGATO Silver brushed matt AR</t>
  </si>
  <si>
    <t xml:space="preserve">2600x1000x1,5  </t>
  </si>
  <si>
    <t>MS Hollywood 5x5</t>
  </si>
  <si>
    <t>LL LOUNGE Bianco matt</t>
  </si>
  <si>
    <t xml:space="preserve">2600x1000x5  </t>
  </si>
  <si>
    <t>LL LOUNGE Creme</t>
  </si>
  <si>
    <t>LL LOUNGE Mocca matt</t>
  </si>
  <si>
    <t xml:space="preserve">2600x1000x5    </t>
  </si>
  <si>
    <t>LL LOUNGE Nero matt</t>
  </si>
  <si>
    <t>SG Bianco</t>
  </si>
  <si>
    <r>
      <t>SG Bianco</t>
    </r>
    <r>
      <rPr>
        <sz val="11"/>
        <color indexed="8"/>
        <rFont val="Calibri"/>
        <family val="2"/>
      </rPr>
      <t xml:space="preserve"> AR+</t>
    </r>
  </si>
  <si>
    <r>
      <t>SG Malaga</t>
    </r>
    <r>
      <rPr>
        <sz val="11"/>
        <color indexed="8"/>
        <rFont val="Calibri"/>
        <family val="2"/>
      </rPr>
      <t xml:space="preserve"> AR+</t>
    </r>
  </si>
  <si>
    <r>
      <t>SG Nero</t>
    </r>
    <r>
      <rPr>
        <sz val="11"/>
        <color indexed="8"/>
        <rFont val="Calibri"/>
        <family val="2"/>
      </rPr>
      <t xml:space="preserve"> AR+</t>
    </r>
  </si>
  <si>
    <t>SG Old Platin AR+</t>
  </si>
  <si>
    <t xml:space="preserve">2600x1000x3,1   </t>
  </si>
  <si>
    <t>Minimální množství: 1 kus</t>
  </si>
  <si>
    <t>Minimální množství: 10 kusů</t>
  </si>
  <si>
    <t>Formát</t>
  </si>
  <si>
    <t xml:space="preserve">PR Profil SWI 10 Black PF </t>
  </si>
  <si>
    <t xml:space="preserve">PR Profil SWA 10 Black PF </t>
  </si>
  <si>
    <t>SIBU silikon 1.4A</t>
  </si>
  <si>
    <t>ZK SIBU Silicon 1.4A Transparent</t>
  </si>
  <si>
    <t>310 ml</t>
  </si>
  <si>
    <t>ZK SIBU Silicon 1.4A Nero</t>
  </si>
  <si>
    <t>ZK SIBU Silicon 1.4A Beige</t>
  </si>
  <si>
    <t>ZK SIBU Silicon 1.4A Terra</t>
  </si>
  <si>
    <t>ZK SIBU Silicon 1.4A Mocca</t>
  </si>
  <si>
    <t>ml/balení</t>
  </si>
  <si>
    <t>2600x1000x0,53</t>
  </si>
  <si>
    <t>LL COLLAGE Nero matt</t>
  </si>
  <si>
    <t>Příslušenství + čistící prostředky</t>
  </si>
  <si>
    <t>Kovové fólie</t>
  </si>
  <si>
    <t>SP Kovová fólie</t>
  </si>
  <si>
    <t>SP Kovová fólie  14 bm. Role</t>
  </si>
  <si>
    <t xml:space="preserve">SP Kovová fólie  29 bm. Role </t>
  </si>
  <si>
    <t>1000mm Šířka</t>
  </si>
  <si>
    <t>Kč/bm</t>
  </si>
  <si>
    <t>DM Golden Age</t>
  </si>
  <si>
    <t>DM Iron Age</t>
  </si>
  <si>
    <t>SL MOTION ONE Pearl White PF</t>
  </si>
  <si>
    <t>LL LEGUAN Bianco</t>
  </si>
  <si>
    <t>LL LEGUAN Blue</t>
  </si>
  <si>
    <t xml:space="preserve">LL LEGUAN Copper </t>
  </si>
  <si>
    <t>LL LEGUAN Gold</t>
  </si>
  <si>
    <t>LL LEGUAN Nero</t>
  </si>
  <si>
    <t>LL LEGUAN Silk</t>
  </si>
  <si>
    <t xml:space="preserve">LL LEGUAN Silver </t>
  </si>
  <si>
    <t xml:space="preserve">SG LEGUAN Gold AR+ </t>
  </si>
  <si>
    <t>1350mm</t>
  </si>
  <si>
    <t>1250mm</t>
  </si>
  <si>
    <t>WL - Wood Line</t>
  </si>
  <si>
    <t>WL Nutwood</t>
  </si>
  <si>
    <t>WL Nutwood Country</t>
  </si>
  <si>
    <t>WL Maple Apline</t>
  </si>
  <si>
    <t xml:space="preserve">WL Wenge Wood </t>
  </si>
  <si>
    <t>Bez dekorativních pruhů</t>
  </si>
  <si>
    <t>S dekorativními pruhy (8x)</t>
  </si>
  <si>
    <t>WL Nutwood/Grey brushed 8L</t>
  </si>
  <si>
    <t>WL Nutwood Country/Grey brushed 8L</t>
  </si>
  <si>
    <t>WL Maple Alpine/Grey brushed 8L</t>
  </si>
  <si>
    <t>DM Classy Black</t>
  </si>
  <si>
    <t>DM Classy Silver</t>
  </si>
  <si>
    <t>DM Classy Bronze</t>
  </si>
  <si>
    <t>DM LUXURY Holografico</t>
  </si>
  <si>
    <t>DM Classy Black AR</t>
  </si>
  <si>
    <t>DM Classy Bronze AR</t>
  </si>
  <si>
    <t xml:space="preserve">DM Classy Gold AR </t>
  </si>
  <si>
    <t xml:space="preserve">DM Classy Silver AR </t>
  </si>
  <si>
    <t>DM Iron Age AR</t>
  </si>
  <si>
    <t>DM Silent Gold AR</t>
  </si>
  <si>
    <t>DM CEMENT Dark</t>
  </si>
  <si>
    <t>DM CEMENT Light/Grey brushed 8L</t>
  </si>
  <si>
    <t>DM CERAMIC Brown</t>
  </si>
  <si>
    <t>DM CERAMIC Brown/Grey brushed 8L</t>
  </si>
  <si>
    <t>DM CERAMIC Grey</t>
  </si>
  <si>
    <t>DM MARBLE White</t>
  </si>
  <si>
    <t xml:space="preserve">DM Travertin </t>
  </si>
  <si>
    <t xml:space="preserve">LL Charcoal Dark </t>
  </si>
  <si>
    <t>LL Charcoal Light</t>
  </si>
  <si>
    <t>LL Dove Tale</t>
  </si>
  <si>
    <t>LL Light Oyster</t>
  </si>
  <si>
    <t>LL London Clay</t>
  </si>
  <si>
    <t>LL Stony Ground</t>
  </si>
  <si>
    <t>LL Wimborne White</t>
  </si>
  <si>
    <t xml:space="preserve">SG MARBLE Alpine AR+ </t>
  </si>
  <si>
    <t>SG MARBLE Black AR+</t>
  </si>
  <si>
    <t>SG MARBLE Brown AR+</t>
  </si>
  <si>
    <t xml:space="preserve">SG MARBLE Emperador AR+ </t>
  </si>
  <si>
    <t>SG MARBLE Grey AR+</t>
  </si>
  <si>
    <t>SG MARBLE White AR+</t>
  </si>
  <si>
    <t>PNL Charcoal Dark</t>
  </si>
  <si>
    <t>PNL Charcoal Light</t>
  </si>
  <si>
    <t>PNL Light Oyster</t>
  </si>
  <si>
    <t>PNL Stony Ground</t>
  </si>
  <si>
    <t>PNL Dove Tale</t>
  </si>
  <si>
    <t>PNL London Clay</t>
  </si>
  <si>
    <t>PNL Wimborne White</t>
  </si>
  <si>
    <t>DM Anthracite matt metallic AR</t>
  </si>
  <si>
    <t>DM Brass matt metallic AR</t>
  </si>
  <si>
    <t>DM Bronze matt metallic AR</t>
  </si>
  <si>
    <t>DM Brown matt metallic AR</t>
  </si>
  <si>
    <t>DM Fashion Grey matt AR metallic</t>
  </si>
  <si>
    <t>DM Magic Black matt AR</t>
  </si>
  <si>
    <t>DM Magic Red matt AR</t>
  </si>
  <si>
    <t>DM Magic White matt AR</t>
  </si>
  <si>
    <t>DM Sahara Silver matt AR</t>
  </si>
  <si>
    <t>DM Silver matt metallic AR</t>
  </si>
  <si>
    <t>SL CRASHED Old Platin</t>
  </si>
  <si>
    <t>LL CORD Dove Tale</t>
  </si>
  <si>
    <t>2600x1000x3,4</t>
  </si>
  <si>
    <t>LL CORD Charcoal Light</t>
  </si>
  <si>
    <t>LL CORD Stony Ground</t>
  </si>
  <si>
    <t>SG Hollywood</t>
  </si>
  <si>
    <t>SG LEGUAN Bianco met AR+</t>
  </si>
  <si>
    <t>PNL Bianco</t>
  </si>
  <si>
    <t>PNL Creme</t>
  </si>
  <si>
    <t>PNL LACE Black/Platin</t>
  </si>
  <si>
    <t>PNL LACE White/Black</t>
  </si>
  <si>
    <t>PNL LACE White/Vintage Brown</t>
  </si>
  <si>
    <t>PNL LUXURY Bronze</t>
  </si>
  <si>
    <t>PNL LUXURY Gold</t>
  </si>
  <si>
    <t>PNL LUXURY Green</t>
  </si>
  <si>
    <t>PNL MIRAGE Mint/Viola</t>
  </si>
  <si>
    <t>PNL MIRAGE White</t>
  </si>
  <si>
    <t>PNL Mocca</t>
  </si>
  <si>
    <t>PNL MONSOON White/Platin</t>
  </si>
  <si>
    <t>PNL MONSOON White/Vintage Brown</t>
  </si>
  <si>
    <t>PNL Nero</t>
  </si>
  <si>
    <t>PNL Old Platin</t>
  </si>
  <si>
    <t>PNL OXY Steel</t>
  </si>
  <si>
    <t>PNL OXY Terra</t>
  </si>
  <si>
    <t>PNL Vintage Copper</t>
  </si>
  <si>
    <t>PNL Vintage Silver</t>
  </si>
  <si>
    <t>PNL LEGUAN Bianco</t>
  </si>
  <si>
    <t>PNL LEGUAN Blue</t>
  </si>
  <si>
    <t>PNL LEGUAN Copper</t>
  </si>
  <si>
    <t>PNL LEGUAN Gold</t>
  </si>
  <si>
    <t>PNL LEGUAN Nero</t>
  </si>
  <si>
    <t>PNL LEGUAN Silk</t>
  </si>
  <si>
    <t>PNL LEGUAN Silver</t>
  </si>
  <si>
    <t>DM Aqua</t>
  </si>
  <si>
    <r>
      <t>DM Classy Copper AR</t>
    </r>
    <r>
      <rPr>
        <i/>
        <sz val="10"/>
        <rFont val="Arial"/>
        <family val="2"/>
        <charset val="238"/>
      </rPr>
      <t xml:space="preserve"> </t>
    </r>
  </si>
  <si>
    <t xml:space="preserve">SG LEGUAN Nero AR+ </t>
  </si>
  <si>
    <t>SG LEGUAN Silk AR+</t>
  </si>
  <si>
    <t>2600x1000x2,10</t>
  </si>
  <si>
    <t xml:space="preserve">WL OAK TREE Light </t>
  </si>
  <si>
    <t>SIBU ceník OVERVIEW 2018</t>
  </si>
  <si>
    <t>platné od 1.3.2018</t>
  </si>
  <si>
    <r>
      <t>SG Ice White</t>
    </r>
    <r>
      <rPr>
        <sz val="11"/>
        <rFont val="Calibri"/>
        <family val="2"/>
      </rPr>
      <t xml:space="preserve"> AR+</t>
    </r>
  </si>
  <si>
    <t>DM OXIDIZED Copper AR</t>
  </si>
  <si>
    <t>DM OXIDIZED Silver AR</t>
  </si>
  <si>
    <t>DM OXIDIZED Nickel AR</t>
  </si>
  <si>
    <t>DM OXIDIZED Platin AR</t>
  </si>
  <si>
    <t>DM OXIDIZED Titan AR</t>
  </si>
  <si>
    <t>DM OXIDIZED Autumn AR</t>
  </si>
  <si>
    <t>DM METALLIC USED Titan AR</t>
  </si>
  <si>
    <t>DM METALLIC USED Silver AR</t>
  </si>
  <si>
    <t>DM METALLIC USED Bronze AR</t>
  </si>
  <si>
    <t>DM METALLIC USED Sand AR</t>
  </si>
  <si>
    <t>DM METALLIC USED Steel AR</t>
  </si>
  <si>
    <t>DM METALLIC USED Ivory AR</t>
  </si>
  <si>
    <t>DM METALLIC USED Champagne AR</t>
  </si>
  <si>
    <t>DM SLIGHTLY USED Copper AR</t>
  </si>
  <si>
    <t>DM SLIGHTLY USED Bronze AR</t>
  </si>
  <si>
    <t>DM SLIGHTLY USED Gold AR</t>
  </si>
  <si>
    <t>DM SLIGHTLY USED Titan AR</t>
  </si>
  <si>
    <t>DM REFINED Metal Silver AR</t>
  </si>
  <si>
    <t>DM REFINED Metal Titan AR</t>
  </si>
  <si>
    <t>SG CURVED Gold AR+</t>
  </si>
  <si>
    <t>SG CURVED Silver AR+</t>
  </si>
  <si>
    <t>SG CURVED Rose AR+</t>
  </si>
  <si>
    <t>SG ALIGNED Rose AR+</t>
  </si>
  <si>
    <t>SG ALIGNED Gold AR+</t>
  </si>
  <si>
    <t>SG ALIGNED Silver AR+</t>
  </si>
  <si>
    <t>SG GRID Rose AR+</t>
  </si>
  <si>
    <t>SG GRID Gold AR+</t>
  </si>
  <si>
    <t>SG GRID Silver AR+</t>
  </si>
  <si>
    <t>SG GENESIS Grey AR+</t>
  </si>
  <si>
    <t>WL Carbonized Wood</t>
  </si>
  <si>
    <t>SIBU ceník ANTIGRAV</t>
  </si>
  <si>
    <t>ANTIGRAV kolekce</t>
  </si>
  <si>
    <t>ANTIGRAV je kolekce vybraných dekorů na speciálním extra lehkém podkladu pro aplikaci na sráz a lepením pomocí silikonu.</t>
  </si>
  <si>
    <t>DM CEMENT Dark Antigrav</t>
  </si>
  <si>
    <t>2600x1000</t>
  </si>
  <si>
    <t>DM CEMENT Light Antigrav</t>
  </si>
  <si>
    <t>DM CEMENT Light/Grey brushed 8L Antigrav</t>
  </si>
  <si>
    <t>DM CERAMIC Brown Antigrav</t>
  </si>
  <si>
    <t>DM CERAMIC Brown/Grey brushed 8L Antigrav</t>
  </si>
  <si>
    <t>DM CERAMIC Grey Antigrav</t>
  </si>
  <si>
    <t>DM MARBLE White Antigrav</t>
  </si>
  <si>
    <t>DM Travertin Antigrav</t>
  </si>
  <si>
    <t>LL Black Antigrav</t>
  </si>
  <si>
    <t>LL Charcoal Dark Antigrav</t>
  </si>
  <si>
    <t>LL Charcoal Light Antigrav</t>
  </si>
  <si>
    <t>LL CORD Charcoal Light Antigrav</t>
  </si>
  <si>
    <t>LL CORD Dove Tale Antigrav</t>
  </si>
  <si>
    <t>LL CORD Stony Ground Antigrav</t>
  </si>
  <si>
    <t>LL Creme Antigrav</t>
  </si>
  <si>
    <t>LL Dark Brown Antigrav</t>
  </si>
  <si>
    <t>LL Dove Tale Antigrav</t>
  </si>
  <si>
    <t>LL FLORAL White Antigrav</t>
  </si>
  <si>
    <t>2600x935</t>
  </si>
  <si>
    <t>LL IMPERIAL White Antigrav</t>
  </si>
  <si>
    <t>LL LACE Black/Platin Antigrav</t>
  </si>
  <si>
    <t>LL LACE White/Black Antigrav</t>
  </si>
  <si>
    <t>LL LACE White/Vintage Brown Antigrav</t>
  </si>
  <si>
    <t>LL LEGUAN Bianco Antigrav</t>
  </si>
  <si>
    <t>LL LEGUAN Blue Antigrav</t>
  </si>
  <si>
    <t>LL LEGUAN Copper Antigrav</t>
  </si>
  <si>
    <t>LL LEGUAN Gold Antigrav</t>
  </si>
  <si>
    <t>LL LEGUAN Nero Antigrav</t>
  </si>
  <si>
    <t>LL LEGUAN Silk Antigrav</t>
  </si>
  <si>
    <t>LL LEGUAN Silver Antigrav</t>
  </si>
  <si>
    <t>LL London Clay Antigrav</t>
  </si>
  <si>
    <t>LL LOUNGE Bianco matt Antigrav</t>
  </si>
  <si>
    <t>LL LOUNGE Creme Antigrav</t>
  </si>
  <si>
    <t>LL LOUNGE Mocca matt Antigrav</t>
  </si>
  <si>
    <t>LL LOUNGE Nero matt Antigrav</t>
  </si>
  <si>
    <t>LL MONSOON White/Platin Antigrav</t>
  </si>
  <si>
    <t>LL MONSOON White/Vintage Brown Antigrav</t>
  </si>
  <si>
    <t>LL OXY Steel Antigrav</t>
  </si>
  <si>
    <t>LL PEARL RAY Gold Antigrav</t>
  </si>
  <si>
    <t>LL PERSIAN Gold Antigrav</t>
  </si>
  <si>
    <t>LL PERSIAN Metallic Antigrav</t>
  </si>
  <si>
    <t>LL Reggae Antigrav</t>
  </si>
  <si>
    <t>LL Stony Ground Antigrav</t>
  </si>
  <si>
    <t>LL Vintage Copper  Antigrav</t>
  </si>
  <si>
    <t>LL Vintage Silver  Antigrav</t>
  </si>
  <si>
    <t>LL White Antigrav</t>
  </si>
  <si>
    <t>WL OAK TREE Light Antigrav</t>
  </si>
  <si>
    <t>WL Maple Alpine/Grey brushed 8L Antigrav</t>
  </si>
  <si>
    <t>WL Maple Apline Antigrav</t>
  </si>
  <si>
    <t>WL Nutwood Antigrav</t>
  </si>
  <si>
    <t>WL Nutwood Country Antigrav</t>
  </si>
  <si>
    <t>WL Nutwood Country/Grey brushed 8L Antigrav</t>
  </si>
  <si>
    <t>WL Nutwood/Grey brushed 8L Antigrav</t>
  </si>
  <si>
    <t>WL Wenge Wood Antigrav</t>
  </si>
  <si>
    <t>LL Lemon Yellow Antigrav</t>
  </si>
  <si>
    <t>LL Pumpkin Orange Antigrav</t>
  </si>
  <si>
    <t>LL Cobalt Blue Antigrav</t>
  </si>
  <si>
    <t>LL Apple Green Antigrav</t>
  </si>
  <si>
    <t>WL Carbonized Wood Antigrav</t>
  </si>
  <si>
    <t>Bez lepidla</t>
  </si>
  <si>
    <t>Role / 20 m</t>
  </si>
  <si>
    <t>Role / 100 m</t>
  </si>
  <si>
    <t>SIBU ceník Premium Non Leather</t>
  </si>
  <si>
    <t>Premium Non Leather (Jemná kůže)</t>
  </si>
  <si>
    <t xml:space="preserve">PNL Lemon Yellow </t>
  </si>
  <si>
    <t>PNL Pumpkin Orange</t>
  </si>
  <si>
    <t xml:space="preserve">PNL Cobalt Blue </t>
  </si>
  <si>
    <t xml:space="preserve">PNL Apple Green </t>
  </si>
  <si>
    <r>
      <rPr>
        <i/>
        <sz val="9"/>
        <color rgb="FF00B050"/>
        <rFont val="Arial"/>
        <family val="2"/>
        <charset val="238"/>
      </rPr>
      <t>Zelenou barvou jsou označeny novinky 2018</t>
    </r>
    <r>
      <rPr>
        <i/>
        <sz val="9"/>
        <rFont val="Arial"/>
        <family val="2"/>
        <charset val="238"/>
      </rPr>
      <t xml:space="preserve">, </t>
    </r>
    <r>
      <rPr>
        <i/>
        <sz val="9"/>
        <color rgb="FFFF0000"/>
        <rFont val="Arial"/>
        <family val="2"/>
        <charset val="238"/>
      </rPr>
      <t>Červenou barvou výprodejové položky</t>
    </r>
  </si>
  <si>
    <r>
      <t>SG Magnolia</t>
    </r>
    <r>
      <rPr>
        <sz val="11"/>
        <color rgb="FFFF0000"/>
        <rFont val="Calibri"/>
        <family val="2"/>
      </rPr>
      <t xml:space="preserve"> AR+</t>
    </r>
  </si>
  <si>
    <r>
      <t>SG Mocca</t>
    </r>
    <r>
      <rPr>
        <sz val="11"/>
        <color rgb="FFFF0000"/>
        <rFont val="Calibri"/>
        <family val="2"/>
      </rPr>
      <t xml:space="preserve"> AR+</t>
    </r>
  </si>
  <si>
    <t>Máte-li u nás zavedenou slevu, tak pro zjištění cen pro Vás zadejte její výši do políčka vpravo nahoře.</t>
  </si>
  <si>
    <t>Premium Non Leather jsou kožené vzory bez spodní desky, které se prodávají v rolích a používají se na čalounictví.</t>
  </si>
  <si>
    <r>
      <t>SL CRASHED Mirror Silver</t>
    </r>
    <r>
      <rPr>
        <i/>
        <sz val="10"/>
        <rFont val="Arial"/>
        <family val="2"/>
        <charset val="238"/>
      </rPr>
      <t xml:space="preserve"> </t>
    </r>
  </si>
  <si>
    <t>DM Gold MMS</t>
  </si>
  <si>
    <t>DM Silver MMS</t>
  </si>
  <si>
    <t>platné od 27.3.2018</t>
  </si>
  <si>
    <r>
      <t>DM CEMENT Light</t>
    </r>
    <r>
      <rPr>
        <i/>
        <sz val="10"/>
        <rFont val="Arial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</si>
</sst>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#,##0\ &quot;Kč&quot;"/>
    <numFmt numFmtId="166" formatCode="[$€-2]\ #,##0.00;[Red]\-[$€-2]\ #,##0.00"/>
    <numFmt numFmtId="167" formatCode="#,##0.0_ ;[Red]\-#,##0.0\ "/>
    <numFmt numFmtId="168" formatCode="0.0"/>
  </numFmts>
  <fonts count="79">
    <font>
      <sz val="10"/>
      <name val="Arial"/>
    </font>
    <font>
      <sz val="8"/>
      <name val="Arial"/>
      <family val="2"/>
      <charset val="238"/>
    </font>
    <font>
      <b/>
      <sz val="9"/>
      <color indexed="23"/>
      <name val="Arial"/>
      <family val="2"/>
      <charset val="238"/>
    </font>
    <font>
      <sz val="9"/>
      <name val="Arial"/>
      <family val="2"/>
      <charset val="238"/>
    </font>
    <font>
      <sz val="9"/>
      <color indexed="23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23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23"/>
      <name val="Arial"/>
      <family val="2"/>
      <charset val="238"/>
    </font>
    <font>
      <b/>
      <sz val="10"/>
      <name val="Arial"/>
      <family val="2"/>
      <charset val="238"/>
    </font>
    <font>
      <sz val="8.5"/>
      <name val="Arial"/>
      <family val="2"/>
      <charset val="238"/>
    </font>
    <font>
      <sz val="10"/>
      <color indexed="23"/>
      <name val="Arial"/>
      <family val="2"/>
    </font>
    <font>
      <b/>
      <sz val="10"/>
      <color indexed="23"/>
      <name val="Arial"/>
      <family val="2"/>
      <charset val="238"/>
    </font>
    <font>
      <sz val="8.5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  <charset val="238"/>
    </font>
    <font>
      <b/>
      <sz val="8.5"/>
      <name val="Arial"/>
      <family val="2"/>
    </font>
    <font>
      <b/>
      <sz val="8.5"/>
      <name val="Arial"/>
      <family val="2"/>
      <charset val="238"/>
    </font>
    <font>
      <sz val="8.5"/>
      <color theme="1"/>
      <name val="Arial"/>
      <family val="2"/>
      <charset val="238"/>
    </font>
    <font>
      <b/>
      <sz val="8.5"/>
      <color theme="1"/>
      <name val="Arial"/>
      <family val="2"/>
      <charset val="238"/>
    </font>
    <font>
      <b/>
      <sz val="8.5"/>
      <color indexed="8"/>
      <name val="Calibri"/>
      <family val="2"/>
    </font>
    <font>
      <b/>
      <sz val="8.5"/>
      <color theme="1"/>
      <name val="Arial"/>
      <family val="2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  <charset val="238"/>
    </font>
    <font>
      <b/>
      <sz val="10"/>
      <color theme="4" tint="-0.249977111117893"/>
      <name val="Arial"/>
      <family val="2"/>
    </font>
    <font>
      <sz val="9"/>
      <color theme="4" tint="-0.249977111117893"/>
      <name val="Arial"/>
      <family val="2"/>
    </font>
    <font>
      <sz val="10"/>
      <color theme="4" tint="-0.249977111117893"/>
      <name val="Arial"/>
      <family val="2"/>
      <charset val="238"/>
    </font>
    <font>
      <sz val="11"/>
      <name val="Arial"/>
      <family val="2"/>
    </font>
    <font>
      <sz val="11"/>
      <color indexed="23"/>
      <name val="Arial"/>
      <family val="2"/>
    </font>
    <font>
      <sz val="10"/>
      <color indexed="8"/>
      <name val="Calibri"/>
      <family val="2"/>
    </font>
    <font>
      <b/>
      <i/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8.5"/>
      <name val="Arial"/>
      <family val="2"/>
      <charset val="238"/>
    </font>
    <font>
      <sz val="9"/>
      <color theme="9" tint="-0.249977111117893"/>
      <name val="Arial"/>
      <family val="2"/>
      <charset val="238"/>
    </font>
    <font>
      <b/>
      <sz val="9"/>
      <color theme="9" tint="-0.249977111117893"/>
      <name val="Arial"/>
      <family val="2"/>
      <charset val="238"/>
    </font>
    <font>
      <sz val="8"/>
      <color theme="9" tint="-0.249977111117893"/>
      <name val="Arial"/>
      <family val="2"/>
      <charset val="238"/>
    </font>
    <font>
      <sz val="10"/>
      <color rgb="FFFF0000"/>
      <name val="Arial"/>
      <family val="2"/>
    </font>
    <font>
      <sz val="8.5"/>
      <color rgb="FFFF0000"/>
      <name val="Arial"/>
      <family val="2"/>
    </font>
    <font>
      <b/>
      <sz val="12"/>
      <color theme="0"/>
      <name val="Arial"/>
      <family val="2"/>
      <charset val="238"/>
    </font>
    <font>
      <b/>
      <sz val="8.5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sz val="8.5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Arial"/>
      <family val="2"/>
      <charset val="238"/>
    </font>
    <font>
      <b/>
      <sz val="10"/>
      <name val="Arial"/>
      <family val="2"/>
    </font>
    <font>
      <sz val="10"/>
      <color theme="0" tint="-0.499984740745262"/>
      <name val="Arial"/>
      <family val="2"/>
    </font>
    <font>
      <sz val="8.5"/>
      <color indexed="23"/>
      <name val="Arial"/>
      <family val="2"/>
    </font>
    <font>
      <sz val="8.5"/>
      <color theme="0"/>
      <name val="Arial"/>
      <family val="2"/>
    </font>
    <font>
      <b/>
      <i/>
      <sz val="11"/>
      <color theme="0"/>
      <name val="Arial"/>
      <family val="2"/>
      <charset val="238"/>
    </font>
    <font>
      <b/>
      <i/>
      <sz val="10"/>
      <color rgb="FF00B0F0"/>
      <name val="Arial"/>
      <family val="2"/>
      <charset val="238"/>
    </font>
    <font>
      <i/>
      <sz val="9"/>
      <color rgb="FF00B05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23"/>
      <name val="Arial"/>
      <family val="2"/>
      <charset val="238"/>
    </font>
    <font>
      <b/>
      <sz val="9"/>
      <color rgb="FFFF0000"/>
      <name val="Arial"/>
      <family val="2"/>
    </font>
    <font>
      <sz val="11"/>
      <name val="Calibri"/>
      <family val="2"/>
    </font>
    <font>
      <sz val="10"/>
      <color theme="0" tint="-0.34998626667073579"/>
      <name val="Arial"/>
      <family val="2"/>
    </font>
    <font>
      <sz val="10"/>
      <color rgb="FF00A810"/>
      <name val="Arial"/>
      <family val="2"/>
    </font>
    <font>
      <b/>
      <sz val="10"/>
      <color theme="9" tint="-0.249977111117893"/>
      <name val="Arial"/>
      <family val="2"/>
      <charset val="238"/>
    </font>
    <font>
      <sz val="8.5"/>
      <color theme="9" tint="-0.249977111117893"/>
      <name val="Arial"/>
      <family val="2"/>
    </font>
    <font>
      <sz val="10"/>
      <color theme="9" tint="-0.249977111117893"/>
      <name val="Arial"/>
      <family val="2"/>
    </font>
    <font>
      <sz val="8.5"/>
      <color theme="9" tint="-0.249977111117893"/>
      <name val="Arial"/>
      <family val="2"/>
      <charset val="238"/>
    </font>
    <font>
      <b/>
      <sz val="8.5"/>
      <color theme="9" tint="-0.249977111117893"/>
      <name val="Calibri"/>
      <family val="2"/>
    </font>
    <font>
      <i/>
      <sz val="9"/>
      <color rgb="FFFF0000"/>
      <name val="Arial"/>
      <family val="2"/>
      <charset val="238"/>
    </font>
    <font>
      <sz val="11"/>
      <color rgb="FFFF0000"/>
      <name val="Calibri"/>
      <family val="2"/>
    </font>
    <font>
      <sz val="10"/>
      <color rgb="FF00A810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1"/>
      <name val="Arial"/>
      <family val="2"/>
      <charset val="238"/>
    </font>
    <font>
      <sz val="10"/>
      <color theme="0" tint="-0.49998474074526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2" fillId="0" borderId="0"/>
  </cellStyleXfs>
  <cellXfs count="66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164" fontId="4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15" fillId="0" borderId="1" xfId="0" applyNumberFormat="1" applyFont="1" applyFill="1" applyBorder="1" applyAlignment="1">
      <alignment horizontal="right" vertical="center"/>
    </xf>
    <xf numFmtId="164" fontId="15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Border="1" applyAlignment="1">
      <alignment vertical="center"/>
    </xf>
    <xf numFmtId="164" fontId="15" fillId="0" borderId="1" xfId="0" applyNumberFormat="1" applyFont="1" applyFill="1" applyBorder="1" applyAlignment="1">
      <alignment horizontal="center" vertical="center"/>
    </xf>
    <xf numFmtId="164" fontId="15" fillId="0" borderId="19" xfId="0" applyNumberFormat="1" applyFont="1" applyBorder="1" applyAlignment="1">
      <alignment horizontal="center" vertical="center"/>
    </xf>
    <xf numFmtId="164" fontId="15" fillId="0" borderId="19" xfId="0" applyNumberFormat="1" applyFont="1" applyFill="1" applyBorder="1" applyAlignment="1">
      <alignment horizontal="center" vertical="center"/>
    </xf>
    <xf numFmtId="164" fontId="15" fillId="0" borderId="26" xfId="0" applyNumberFormat="1" applyFont="1" applyBorder="1" applyAlignment="1">
      <alignment horizontal="center" vertical="center"/>
    </xf>
    <xf numFmtId="164" fontId="8" fillId="3" borderId="17" xfId="0" applyNumberFormat="1" applyFont="1" applyFill="1" applyBorder="1" applyAlignment="1">
      <alignment vertical="center"/>
    </xf>
    <xf numFmtId="164" fontId="8" fillId="0" borderId="22" xfId="0" applyNumberFormat="1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/>
    </xf>
    <xf numFmtId="164" fontId="7" fillId="0" borderId="19" xfId="0" applyNumberFormat="1" applyFont="1" applyBorder="1" applyAlignment="1">
      <alignment vertical="center"/>
    </xf>
    <xf numFmtId="164" fontId="9" fillId="0" borderId="19" xfId="0" applyNumberFormat="1" applyFont="1" applyBorder="1" applyAlignment="1">
      <alignment horizontal="center" vertical="center"/>
    </xf>
    <xf numFmtId="164" fontId="9" fillId="0" borderId="26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8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14" fillId="2" borderId="15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2" fontId="14" fillId="0" borderId="0" xfId="0" applyNumberFormat="1" applyFont="1" applyAlignment="1">
      <alignment vertical="center"/>
    </xf>
    <xf numFmtId="2" fontId="14" fillId="0" borderId="1" xfId="0" quotePrefix="1" applyNumberFormat="1" applyFont="1" applyFill="1" applyBorder="1" applyAlignment="1">
      <alignment horizontal="center" vertical="center"/>
    </xf>
    <xf numFmtId="2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7" fillId="0" borderId="21" xfId="0" applyFont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7" fillId="0" borderId="32" xfId="0" applyFont="1" applyFill="1" applyBorder="1" applyAlignment="1">
      <alignment horizontal="center" vertical="center"/>
    </xf>
    <xf numFmtId="164" fontId="26" fillId="0" borderId="1" xfId="0" applyNumberFormat="1" applyFont="1" applyFill="1" applyBorder="1" applyAlignment="1">
      <alignment horizontal="center" vertical="center"/>
    </xf>
    <xf numFmtId="164" fontId="30" fillId="0" borderId="1" xfId="0" applyNumberFormat="1" applyFont="1" applyFill="1" applyBorder="1" applyAlignment="1">
      <alignment horizontal="center" vertical="center"/>
    </xf>
    <xf numFmtId="164" fontId="30" fillId="0" borderId="35" xfId="0" applyNumberFormat="1" applyFont="1" applyBorder="1" applyAlignment="1">
      <alignment horizontal="center" vertical="center"/>
    </xf>
    <xf numFmtId="164" fontId="30" fillId="0" borderId="24" xfId="0" applyNumberFormat="1" applyFont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164" fontId="39" fillId="0" borderId="0" xfId="0" applyNumberFormat="1" applyFont="1" applyAlignment="1">
      <alignment horizontal="center" vertical="center"/>
    </xf>
    <xf numFmtId="164" fontId="39" fillId="0" borderId="0" xfId="0" applyNumberFormat="1" applyFont="1" applyFill="1" applyAlignment="1">
      <alignment horizontal="center" vertical="center"/>
    </xf>
    <xf numFmtId="164" fontId="39" fillId="0" borderId="0" xfId="0" applyNumberFormat="1" applyFont="1" applyBorder="1" applyAlignment="1">
      <alignment horizontal="center" vertical="center"/>
    </xf>
    <xf numFmtId="0" fontId="36" fillId="0" borderId="7" xfId="0" applyFont="1" applyFill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/>
    </xf>
    <xf numFmtId="164" fontId="41" fillId="0" borderId="0" xfId="0" applyNumberFormat="1" applyFont="1" applyBorder="1" applyAlignment="1">
      <alignment horizontal="center" vertical="center"/>
    </xf>
    <xf numFmtId="164" fontId="30" fillId="0" borderId="0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8" fillId="0" borderId="39" xfId="0" applyFont="1" applyBorder="1" applyAlignment="1">
      <alignment horizontal="left" vertical="center"/>
    </xf>
    <xf numFmtId="164" fontId="30" fillId="0" borderId="1" xfId="0" applyNumberFormat="1" applyFont="1" applyBorder="1" applyAlignment="1">
      <alignment horizontal="center" vertical="center"/>
    </xf>
    <xf numFmtId="164" fontId="26" fillId="0" borderId="1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14" fillId="0" borderId="16" xfId="0" applyFont="1" applyBorder="1" applyAlignment="1">
      <alignment horizontal="left" vertical="center"/>
    </xf>
    <xf numFmtId="2" fontId="14" fillId="0" borderId="16" xfId="0" quotePrefix="1" applyNumberFormat="1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164" fontId="30" fillId="0" borderId="32" xfId="0" applyNumberFormat="1" applyFont="1" applyBorder="1" applyAlignment="1">
      <alignment horizontal="center" vertical="center"/>
    </xf>
    <xf numFmtId="164" fontId="8" fillId="0" borderId="32" xfId="0" applyNumberFormat="1" applyFont="1" applyBorder="1" applyAlignment="1">
      <alignment horizontal="right" vertical="center"/>
    </xf>
    <xf numFmtId="164" fontId="26" fillId="0" borderId="32" xfId="0" applyNumberFormat="1" applyFont="1" applyBorder="1" applyAlignment="1">
      <alignment horizontal="center" vertical="center"/>
    </xf>
    <xf numFmtId="164" fontId="8" fillId="0" borderId="32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164" fontId="9" fillId="0" borderId="46" xfId="0" applyNumberFormat="1" applyFont="1" applyBorder="1" applyAlignment="1">
      <alignment vertical="center"/>
    </xf>
    <xf numFmtId="164" fontId="7" fillId="0" borderId="26" xfId="0" applyNumberFormat="1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4" fillId="0" borderId="32" xfId="0" applyFont="1" applyBorder="1" applyAlignment="1">
      <alignment horizontal="left" vertical="center"/>
    </xf>
    <xf numFmtId="0" fontId="14" fillId="0" borderId="32" xfId="0" applyFont="1" applyBorder="1" applyAlignment="1">
      <alignment vertical="center"/>
    </xf>
    <xf numFmtId="164" fontId="7" fillId="0" borderId="32" xfId="0" applyNumberFormat="1" applyFont="1" applyBorder="1" applyAlignment="1">
      <alignment horizontal="right" vertical="center"/>
    </xf>
    <xf numFmtId="164" fontId="7" fillId="0" borderId="32" xfId="0" applyNumberFormat="1" applyFont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vertical="center"/>
    </xf>
    <xf numFmtId="164" fontId="9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166" fontId="8" fillId="0" borderId="0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42" fillId="0" borderId="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right" vertical="center"/>
    </xf>
    <xf numFmtId="2" fontId="43" fillId="0" borderId="0" xfId="0" quotePrefix="1" applyNumberFormat="1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2" fontId="14" fillId="0" borderId="1" xfId="0" applyNumberFormat="1" applyFont="1" applyBorder="1" applyAlignment="1">
      <alignment vertical="center"/>
    </xf>
    <xf numFmtId="0" fontId="8" fillId="0" borderId="39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164" fontId="30" fillId="0" borderId="0" xfId="0" applyNumberFormat="1" applyFont="1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2" fontId="14" fillId="0" borderId="0" xfId="0" quotePrefix="1" applyNumberFormat="1" applyFont="1" applyBorder="1" applyAlignment="1">
      <alignment horizontal="center" vertical="center"/>
    </xf>
    <xf numFmtId="164" fontId="30" fillId="0" borderId="32" xfId="0" applyNumberFormat="1" applyFont="1" applyFill="1" applyBorder="1" applyAlignment="1">
      <alignment horizontal="center" vertical="center"/>
    </xf>
    <xf numFmtId="164" fontId="26" fillId="0" borderId="32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/>
    </xf>
    <xf numFmtId="2" fontId="21" fillId="0" borderId="16" xfId="0" quotePrefix="1" applyNumberFormat="1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164" fontId="27" fillId="0" borderId="32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17" fillId="0" borderId="12" xfId="0" applyFont="1" applyBorder="1" applyAlignment="1">
      <alignment horizontal="left" vertical="center"/>
    </xf>
    <xf numFmtId="0" fontId="8" fillId="0" borderId="47" xfId="0" applyFont="1" applyFill="1" applyBorder="1" applyAlignment="1">
      <alignment horizontal="left" vertical="center"/>
    </xf>
    <xf numFmtId="0" fontId="17" fillId="0" borderId="44" xfId="0" applyFont="1" applyFill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17" fillId="0" borderId="9" xfId="0" applyFont="1" applyBorder="1" applyAlignment="1">
      <alignment horizontal="left" vertical="center"/>
    </xf>
    <xf numFmtId="164" fontId="15" fillId="0" borderId="1" xfId="0" applyNumberFormat="1" applyFont="1" applyFill="1" applyBorder="1" applyAlignment="1">
      <alignment vertical="center"/>
    </xf>
    <xf numFmtId="164" fontId="15" fillId="0" borderId="0" xfId="0" applyNumberFormat="1" applyFont="1" applyBorder="1" applyAlignment="1">
      <alignment vertical="center"/>
    </xf>
    <xf numFmtId="164" fontId="15" fillId="0" borderId="32" xfId="0" applyNumberFormat="1" applyFont="1" applyFill="1" applyBorder="1" applyAlignment="1">
      <alignment vertical="center"/>
    </xf>
    <xf numFmtId="164" fontId="32" fillId="0" borderId="1" xfId="0" applyNumberFormat="1" applyFont="1" applyFill="1" applyBorder="1" applyAlignment="1">
      <alignment vertical="center"/>
    </xf>
    <xf numFmtId="164" fontId="16" fillId="0" borderId="32" xfId="0" applyNumberFormat="1" applyFont="1" applyFill="1" applyBorder="1" applyAlignment="1">
      <alignment vertical="center"/>
    </xf>
    <xf numFmtId="0" fontId="8" fillId="0" borderId="23" xfId="0" applyFont="1" applyFill="1" applyBorder="1" applyAlignment="1">
      <alignment horizontal="left" vertical="center"/>
    </xf>
    <xf numFmtId="2" fontId="14" fillId="0" borderId="45" xfId="0" applyNumberFormat="1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20" fillId="0" borderId="29" xfId="0" applyFont="1" applyBorder="1" applyAlignment="1">
      <alignment vertical="center"/>
    </xf>
    <xf numFmtId="164" fontId="9" fillId="0" borderId="46" xfId="0" applyNumberFormat="1" applyFont="1" applyBorder="1" applyAlignment="1">
      <alignment horizontal="right" vertical="center"/>
    </xf>
    <xf numFmtId="0" fontId="14" fillId="0" borderId="23" xfId="0" applyFont="1" applyBorder="1" applyAlignment="1">
      <alignment horizontal="left" vertical="center"/>
    </xf>
    <xf numFmtId="164" fontId="7" fillId="0" borderId="19" xfId="0" applyNumberFormat="1" applyFont="1" applyBorder="1" applyAlignment="1">
      <alignment horizontal="right" vertical="center"/>
    </xf>
    <xf numFmtId="0" fontId="14" fillId="0" borderId="25" xfId="0" applyFont="1" applyBorder="1" applyAlignment="1">
      <alignment horizontal="left" vertical="center"/>
    </xf>
    <xf numFmtId="164" fontId="7" fillId="0" borderId="26" xfId="0" applyNumberFormat="1" applyFont="1" applyBorder="1" applyAlignment="1">
      <alignment horizontal="right" vertical="center"/>
    </xf>
    <xf numFmtId="2" fontId="7" fillId="0" borderId="45" xfId="0" applyNumberFormat="1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4" fillId="0" borderId="42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2" fontId="14" fillId="0" borderId="2" xfId="0" applyNumberFormat="1" applyFont="1" applyBorder="1" applyAlignment="1">
      <alignment vertical="center"/>
    </xf>
    <xf numFmtId="2" fontId="14" fillId="0" borderId="13" xfId="0" applyNumberFormat="1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164" fontId="9" fillId="0" borderId="19" xfId="0" applyNumberFormat="1" applyFont="1" applyBorder="1" applyAlignment="1">
      <alignment horizontal="right" vertical="center"/>
    </xf>
    <xf numFmtId="0" fontId="17" fillId="0" borderId="25" xfId="0" applyFont="1" applyBorder="1" applyAlignment="1">
      <alignment vertical="center"/>
    </xf>
    <xf numFmtId="164" fontId="9" fillId="0" borderId="26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vertical="center"/>
    </xf>
    <xf numFmtId="2" fontId="17" fillId="0" borderId="50" xfId="0" quotePrefix="1" applyNumberFormat="1" applyFont="1" applyFill="1" applyBorder="1" applyAlignment="1">
      <alignment horizontal="center" vertical="center"/>
    </xf>
    <xf numFmtId="164" fontId="56" fillId="0" borderId="0" xfId="0" applyNumberFormat="1" applyFont="1" applyBorder="1" applyAlignment="1">
      <alignment horizontal="right" vertical="center"/>
    </xf>
    <xf numFmtId="2" fontId="14" fillId="2" borderId="52" xfId="0" quotePrefix="1" applyNumberFormat="1" applyFont="1" applyFill="1" applyBorder="1" applyAlignment="1">
      <alignment horizontal="center" vertical="center"/>
    </xf>
    <xf numFmtId="2" fontId="23" fillId="0" borderId="52" xfId="0" applyNumberFormat="1" applyFont="1" applyFill="1" applyBorder="1" applyAlignment="1">
      <alignment horizontal="center" vertical="center"/>
    </xf>
    <xf numFmtId="164" fontId="26" fillId="0" borderId="35" xfId="0" applyNumberFormat="1" applyFont="1" applyBorder="1" applyAlignment="1">
      <alignment horizontal="center" vertical="center"/>
    </xf>
    <xf numFmtId="164" fontId="15" fillId="0" borderId="35" xfId="0" applyNumberFormat="1" applyFont="1" applyBorder="1" applyAlignment="1">
      <alignment vertical="center"/>
    </xf>
    <xf numFmtId="164" fontId="26" fillId="0" borderId="24" xfId="0" applyNumberFormat="1" applyFont="1" applyBorder="1" applyAlignment="1">
      <alignment horizontal="center" vertical="center"/>
    </xf>
    <xf numFmtId="164" fontId="30" fillId="0" borderId="24" xfId="0" applyNumberFormat="1" applyFont="1" applyFill="1" applyBorder="1" applyAlignment="1">
      <alignment horizontal="center" vertical="center"/>
    </xf>
    <xf numFmtId="164" fontId="30" fillId="0" borderId="28" xfId="0" applyNumberFormat="1" applyFont="1" applyBorder="1" applyAlignment="1">
      <alignment horizontal="center" vertical="center"/>
    </xf>
    <xf numFmtId="164" fontId="15" fillId="0" borderId="28" xfId="0" applyNumberFormat="1" applyFont="1" applyBorder="1" applyAlignment="1">
      <alignment vertical="center"/>
    </xf>
    <xf numFmtId="164" fontId="26" fillId="0" borderId="28" xfId="0" applyNumberFormat="1" applyFont="1" applyBorder="1" applyAlignment="1">
      <alignment horizontal="center" vertical="center"/>
    </xf>
    <xf numFmtId="164" fontId="30" fillId="0" borderId="28" xfId="0" applyNumberFormat="1" applyFont="1" applyFill="1" applyBorder="1" applyAlignment="1">
      <alignment horizontal="center" vertical="center"/>
    </xf>
    <xf numFmtId="164" fontId="15" fillId="0" borderId="24" xfId="0" applyNumberFormat="1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164" fontId="30" fillId="3" borderId="16" xfId="0" applyNumberFormat="1" applyFont="1" applyFill="1" applyBorder="1" applyAlignment="1">
      <alignment horizontal="center" vertical="center"/>
    </xf>
    <xf numFmtId="164" fontId="8" fillId="3" borderId="16" xfId="0" applyNumberFormat="1" applyFont="1" applyFill="1" applyBorder="1" applyAlignment="1">
      <alignment horizontal="right" vertical="center"/>
    </xf>
    <xf numFmtId="0" fontId="17" fillId="2" borderId="16" xfId="0" applyFont="1" applyFill="1" applyBorder="1" applyAlignment="1">
      <alignment vertical="center"/>
    </xf>
    <xf numFmtId="164" fontId="26" fillId="3" borderId="16" xfId="0" applyNumberFormat="1" applyFont="1" applyFill="1" applyBorder="1" applyAlignment="1">
      <alignment horizontal="center" vertical="center"/>
    </xf>
    <xf numFmtId="164" fontId="18" fillId="0" borderId="16" xfId="0" applyNumberFormat="1" applyFont="1" applyFill="1" applyBorder="1" applyAlignment="1">
      <alignment horizontal="center" vertical="center"/>
    </xf>
    <xf numFmtId="164" fontId="13" fillId="0" borderId="35" xfId="0" applyNumberFormat="1" applyFont="1" applyBorder="1" applyAlignment="1">
      <alignment horizontal="center" vertical="center"/>
    </xf>
    <xf numFmtId="164" fontId="28" fillId="0" borderId="35" xfId="0" applyNumberFormat="1" applyFont="1" applyBorder="1" applyAlignment="1">
      <alignment horizontal="center" vertical="center"/>
    </xf>
    <xf numFmtId="0" fontId="55" fillId="0" borderId="35" xfId="0" applyFont="1" applyFill="1" applyBorder="1" applyAlignment="1">
      <alignment vertical="center"/>
    </xf>
    <xf numFmtId="166" fontId="8" fillId="0" borderId="24" xfId="0" applyNumberFormat="1" applyFont="1" applyFill="1" applyBorder="1" applyAlignment="1">
      <alignment vertical="center"/>
    </xf>
    <xf numFmtId="166" fontId="8" fillId="0" borderId="34" xfId="0" applyNumberFormat="1" applyFont="1" applyFill="1" applyBorder="1" applyAlignment="1">
      <alignment vertical="center"/>
    </xf>
    <xf numFmtId="166" fontId="8" fillId="0" borderId="28" xfId="0" applyNumberFormat="1" applyFont="1" applyFill="1" applyBorder="1" applyAlignment="1">
      <alignment vertical="center"/>
    </xf>
    <xf numFmtId="164" fontId="15" fillId="0" borderId="26" xfId="0" applyNumberFormat="1" applyFont="1" applyFill="1" applyBorder="1" applyAlignment="1">
      <alignment horizontal="center" vertical="center"/>
    </xf>
    <xf numFmtId="164" fontId="15" fillId="0" borderId="46" xfId="0" applyNumberFormat="1" applyFont="1" applyBorder="1" applyAlignment="1">
      <alignment horizontal="center" vertical="center"/>
    </xf>
    <xf numFmtId="164" fontId="18" fillId="0" borderId="17" xfId="0" applyNumberFormat="1" applyFont="1" applyFill="1" applyBorder="1" applyAlignment="1">
      <alignment horizontal="center" vertical="center"/>
    </xf>
    <xf numFmtId="164" fontId="8" fillId="0" borderId="46" xfId="0" applyNumberFormat="1" applyFont="1" applyBorder="1" applyAlignment="1">
      <alignment horizontal="center" vertical="center"/>
    </xf>
    <xf numFmtId="0" fontId="0" fillId="0" borderId="23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17" fillId="0" borderId="27" xfId="0" applyFont="1" applyFill="1" applyBorder="1" applyAlignment="1">
      <alignment horizontal="center" vertical="center"/>
    </xf>
    <xf numFmtId="2" fontId="15" fillId="0" borderId="17" xfId="0" applyNumberFormat="1" applyFont="1" applyFill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2" fontId="57" fillId="0" borderId="17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35" fillId="0" borderId="43" xfId="0" applyFont="1" applyBorder="1" applyAlignment="1">
      <alignment vertical="center"/>
    </xf>
    <xf numFmtId="0" fontId="36" fillId="0" borderId="3" xfId="0" applyFont="1" applyBorder="1" applyAlignment="1">
      <alignment vertical="center"/>
    </xf>
    <xf numFmtId="0" fontId="35" fillId="0" borderId="3" xfId="0" applyFont="1" applyBorder="1" applyAlignment="1">
      <alignment vertical="center"/>
    </xf>
    <xf numFmtId="0" fontId="35" fillId="0" borderId="4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37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21" fillId="2" borderId="49" xfId="0" applyFont="1" applyFill="1" applyBorder="1" applyAlignment="1">
      <alignment vertical="center"/>
    </xf>
    <xf numFmtId="164" fontId="8" fillId="3" borderId="17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left" vertical="center"/>
    </xf>
    <xf numFmtId="0" fontId="54" fillId="0" borderId="49" xfId="0" applyFont="1" applyFill="1" applyBorder="1" applyAlignment="1">
      <alignment horizontal="left" vertical="center"/>
    </xf>
    <xf numFmtId="0" fontId="7" fillId="0" borderId="43" xfId="0" applyFont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34" fillId="0" borderId="43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14" fillId="0" borderId="23" xfId="0" applyFont="1" applyBorder="1" applyAlignment="1">
      <alignment horizontal="center" vertical="center"/>
    </xf>
    <xf numFmtId="2" fontId="15" fillId="0" borderId="19" xfId="0" applyNumberFormat="1" applyFont="1" applyFill="1" applyBorder="1" applyAlignment="1">
      <alignment horizontal="right" vertical="center"/>
    </xf>
    <xf numFmtId="2" fontId="15" fillId="0" borderId="22" xfId="0" applyNumberFormat="1" applyFont="1" applyFill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49" fontId="8" fillId="0" borderId="43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horizontal="left" vertical="center"/>
    </xf>
    <xf numFmtId="2" fontId="15" fillId="0" borderId="19" xfId="0" applyNumberFormat="1" applyFont="1" applyFill="1" applyBorder="1" applyAlignment="1">
      <alignment horizontal="center" vertical="center"/>
    </xf>
    <xf numFmtId="2" fontId="15" fillId="0" borderId="53" xfId="0" applyNumberFormat="1" applyFont="1" applyFill="1" applyBorder="1" applyAlignment="1">
      <alignment horizontal="center" vertical="center"/>
    </xf>
    <xf numFmtId="164" fontId="30" fillId="0" borderId="34" xfId="0" applyNumberFormat="1" applyFont="1" applyFill="1" applyBorder="1" applyAlignment="1">
      <alignment horizontal="center" vertical="center"/>
    </xf>
    <xf numFmtId="2" fontId="17" fillId="0" borderId="55" xfId="0" quotePrefix="1" applyNumberFormat="1" applyFont="1" applyFill="1" applyBorder="1" applyAlignment="1">
      <alignment horizontal="center" vertical="center"/>
    </xf>
    <xf numFmtId="2" fontId="17" fillId="0" borderId="53" xfId="0" quotePrefix="1" applyNumberFormat="1" applyFont="1" applyFill="1" applyBorder="1" applyAlignment="1">
      <alignment horizontal="center" vertical="center"/>
    </xf>
    <xf numFmtId="164" fontId="15" fillId="0" borderId="22" xfId="0" applyNumberFormat="1" applyFont="1" applyFill="1" applyBorder="1" applyAlignment="1">
      <alignment horizontal="center" vertical="center"/>
    </xf>
    <xf numFmtId="164" fontId="26" fillId="0" borderId="9" xfId="0" applyNumberFormat="1" applyFont="1" applyFill="1" applyBorder="1" applyAlignment="1">
      <alignment horizontal="center" vertical="center"/>
    </xf>
    <xf numFmtId="164" fontId="26" fillId="0" borderId="6" xfId="0" applyNumberFormat="1" applyFont="1" applyFill="1" applyBorder="1" applyAlignment="1">
      <alignment horizontal="center" vertical="center"/>
    </xf>
    <xf numFmtId="164" fontId="26" fillId="0" borderId="48" xfId="0" applyNumberFormat="1" applyFont="1" applyFill="1" applyBorder="1" applyAlignment="1">
      <alignment horizontal="center" vertical="center"/>
    </xf>
    <xf numFmtId="164" fontId="15" fillId="0" borderId="46" xfId="0" applyNumberFormat="1" applyFont="1" applyFill="1" applyBorder="1" applyAlignment="1">
      <alignment horizontal="center" vertical="center"/>
    </xf>
    <xf numFmtId="2" fontId="17" fillId="0" borderId="56" xfId="0" quotePrefix="1" applyNumberFormat="1" applyFont="1" applyFill="1" applyBorder="1" applyAlignment="1">
      <alignment horizontal="center" vertical="center"/>
    </xf>
    <xf numFmtId="164" fontId="26" fillId="0" borderId="12" xfId="0" applyNumberFormat="1" applyFont="1" applyFill="1" applyBorder="1" applyAlignment="1">
      <alignment horizontal="center" vertical="center"/>
    </xf>
    <xf numFmtId="164" fontId="15" fillId="0" borderId="38" xfId="0" applyNumberFormat="1" applyFont="1" applyFill="1" applyBorder="1" applyAlignment="1">
      <alignment horizontal="center" vertical="center"/>
    </xf>
    <xf numFmtId="2" fontId="17" fillId="0" borderId="54" xfId="0" quotePrefix="1" applyNumberFormat="1" applyFont="1" applyFill="1" applyBorder="1" applyAlignment="1">
      <alignment horizontal="center" vertical="center"/>
    </xf>
    <xf numFmtId="2" fontId="17" fillId="0" borderId="53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17" fillId="0" borderId="43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164" fontId="15" fillId="0" borderId="53" xfId="0" applyNumberFormat="1" applyFont="1" applyFill="1" applyBorder="1" applyAlignment="1">
      <alignment horizontal="center" vertical="center"/>
    </xf>
    <xf numFmtId="164" fontId="15" fillId="0" borderId="56" xfId="0" applyNumberFormat="1" applyFont="1" applyFill="1" applyBorder="1" applyAlignment="1">
      <alignment horizontal="center" vertical="center"/>
    </xf>
    <xf numFmtId="164" fontId="26" fillId="0" borderId="6" xfId="0" applyNumberFormat="1" applyFont="1" applyFill="1" applyBorder="1" applyAlignment="1">
      <alignment horizontal="center"/>
    </xf>
    <xf numFmtId="0" fontId="22" fillId="0" borderId="6" xfId="1" applyFont="1" applyFill="1" applyBorder="1" applyAlignment="1">
      <alignment horizontal="center"/>
    </xf>
    <xf numFmtId="0" fontId="8" fillId="0" borderId="3" xfId="1" applyFont="1" applyFill="1" applyBorder="1" applyAlignment="1">
      <alignment horizontal="left" vertical="center"/>
    </xf>
    <xf numFmtId="164" fontId="26" fillId="0" borderId="16" xfId="0" applyNumberFormat="1" applyFont="1" applyBorder="1" applyAlignment="1">
      <alignment horizontal="center" vertical="center"/>
    </xf>
    <xf numFmtId="0" fontId="17" fillId="0" borderId="40" xfId="0" applyFont="1" applyFill="1" applyBorder="1" applyAlignment="1">
      <alignment horizontal="left" vertical="center"/>
    </xf>
    <xf numFmtId="2" fontId="17" fillId="0" borderId="59" xfId="0" quotePrefix="1" applyNumberFormat="1" applyFont="1" applyFill="1" applyBorder="1" applyAlignment="1">
      <alignment horizontal="center" vertical="center"/>
    </xf>
    <xf numFmtId="2" fontId="15" fillId="0" borderId="46" xfId="0" applyNumberFormat="1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2" fontId="15" fillId="0" borderId="38" xfId="0" applyNumberFormat="1" applyFont="1" applyFill="1" applyBorder="1" applyAlignment="1">
      <alignment horizontal="center" vertical="center"/>
    </xf>
    <xf numFmtId="164" fontId="26" fillId="0" borderId="41" xfId="0" applyNumberFormat="1" applyFont="1" applyFill="1" applyBorder="1" applyAlignment="1">
      <alignment horizontal="center" vertical="center"/>
    </xf>
    <xf numFmtId="164" fontId="56" fillId="0" borderId="46" xfId="0" applyNumberFormat="1" applyFont="1" applyBorder="1" applyAlignment="1">
      <alignment horizontal="center" vertical="center"/>
    </xf>
    <xf numFmtId="164" fontId="56" fillId="0" borderId="22" xfId="0" applyNumberFormat="1" applyFont="1" applyBorder="1" applyAlignment="1">
      <alignment horizontal="center" vertical="center"/>
    </xf>
    <xf numFmtId="164" fontId="56" fillId="0" borderId="26" xfId="0" applyNumberFormat="1" applyFont="1" applyBorder="1" applyAlignment="1">
      <alignment horizontal="center" vertical="center"/>
    </xf>
    <xf numFmtId="164" fontId="56" fillId="3" borderId="16" xfId="0" applyNumberFormat="1" applyFont="1" applyFill="1" applyBorder="1" applyAlignment="1">
      <alignment horizontal="center" vertical="center"/>
    </xf>
    <xf numFmtId="164" fontId="56" fillId="0" borderId="19" xfId="0" applyNumberFormat="1" applyFont="1" applyBorder="1" applyAlignment="1">
      <alignment horizontal="center" vertical="center"/>
    </xf>
    <xf numFmtId="0" fontId="36" fillId="0" borderId="36" xfId="0" applyFont="1" applyFill="1" applyBorder="1" applyAlignment="1">
      <alignment vertical="center"/>
    </xf>
    <xf numFmtId="2" fontId="14" fillId="0" borderId="32" xfId="0" applyNumberFormat="1" applyFont="1" applyBorder="1" applyAlignment="1">
      <alignment vertical="center"/>
    </xf>
    <xf numFmtId="164" fontId="2" fillId="0" borderId="32" xfId="0" applyNumberFormat="1" applyFont="1" applyBorder="1" applyAlignment="1">
      <alignment horizontal="right" vertical="center"/>
    </xf>
    <xf numFmtId="0" fontId="21" fillId="0" borderId="32" xfId="0" applyFont="1" applyBorder="1" applyAlignment="1">
      <alignment vertical="center"/>
    </xf>
    <xf numFmtId="164" fontId="4" fillId="0" borderId="60" xfId="0" applyNumberFormat="1" applyFont="1" applyBorder="1" applyAlignment="1">
      <alignment vertical="center"/>
    </xf>
    <xf numFmtId="164" fontId="4" fillId="0" borderId="61" xfId="0" applyNumberFormat="1" applyFont="1" applyBorder="1" applyAlignment="1">
      <alignment vertical="center"/>
    </xf>
    <xf numFmtId="0" fontId="19" fillId="0" borderId="39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2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left" vertical="center"/>
    </xf>
    <xf numFmtId="2" fontId="17" fillId="0" borderId="1" xfId="0" quotePrefix="1" applyNumberFormat="1" applyFont="1" applyBorder="1" applyAlignment="1">
      <alignment horizontal="center" vertical="center"/>
    </xf>
    <xf numFmtId="0" fontId="17" fillId="0" borderId="48" xfId="0" applyFont="1" applyFill="1" applyBorder="1" applyAlignment="1">
      <alignment horizontal="left" vertical="center"/>
    </xf>
    <xf numFmtId="2" fontId="17" fillId="0" borderId="55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left" vertical="center"/>
    </xf>
    <xf numFmtId="2" fontId="17" fillId="0" borderId="56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2" fontId="17" fillId="0" borderId="0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2" fontId="17" fillId="0" borderId="1" xfId="0" quotePrefix="1" applyNumberFormat="1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 vertical="center"/>
    </xf>
    <xf numFmtId="164" fontId="15" fillId="0" borderId="32" xfId="0" applyNumberFormat="1" applyFont="1" applyFill="1" applyBorder="1" applyAlignment="1">
      <alignment horizontal="center" vertical="center"/>
    </xf>
    <xf numFmtId="164" fontId="32" fillId="0" borderId="1" xfId="0" applyNumberFormat="1" applyFont="1" applyFill="1" applyBorder="1" applyAlignment="1">
      <alignment horizontal="center" vertical="center"/>
    </xf>
    <xf numFmtId="164" fontId="30" fillId="0" borderId="48" xfId="0" applyNumberFormat="1" applyFont="1" applyFill="1" applyBorder="1" applyAlignment="1">
      <alignment horizontal="center" vertical="center"/>
    </xf>
    <xf numFmtId="164" fontId="30" fillId="0" borderId="12" xfId="0" applyNumberFormat="1" applyFont="1" applyFill="1" applyBorder="1" applyAlignment="1">
      <alignment horizontal="center" vertical="center"/>
    </xf>
    <xf numFmtId="164" fontId="30" fillId="0" borderId="6" xfId="0" applyNumberFormat="1" applyFont="1" applyFill="1" applyBorder="1" applyAlignment="1">
      <alignment horizontal="center" vertical="center"/>
    </xf>
    <xf numFmtId="164" fontId="30" fillId="0" borderId="9" xfId="0" applyNumberFormat="1" applyFont="1" applyFill="1" applyBorder="1" applyAlignment="1">
      <alignment horizontal="center" vertical="center"/>
    </xf>
    <xf numFmtId="164" fontId="30" fillId="0" borderId="6" xfId="0" applyNumberFormat="1" applyFont="1" applyFill="1" applyBorder="1" applyAlignment="1">
      <alignment horizontal="center"/>
    </xf>
    <xf numFmtId="2" fontId="30" fillId="0" borderId="6" xfId="0" applyNumberFormat="1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30" fillId="0" borderId="4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right" vertical="center"/>
    </xf>
    <xf numFmtId="0" fontId="14" fillId="0" borderId="25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0" fillId="0" borderId="29" xfId="0" applyBorder="1"/>
    <xf numFmtId="0" fontId="0" fillId="0" borderId="23" xfId="0" applyBorder="1"/>
    <xf numFmtId="0" fontId="14" fillId="2" borderId="60" xfId="0" applyFont="1" applyFill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1" fillId="2" borderId="47" xfId="0" applyFont="1" applyFill="1" applyBorder="1" applyAlignment="1">
      <alignment vertical="center"/>
    </xf>
    <xf numFmtId="2" fontId="14" fillId="2" borderId="50" xfId="0" quotePrefix="1" applyNumberFormat="1" applyFont="1" applyFill="1" applyBorder="1" applyAlignment="1">
      <alignment horizontal="center" vertical="center"/>
    </xf>
    <xf numFmtId="2" fontId="14" fillId="0" borderId="46" xfId="0" quotePrefix="1" applyNumberFormat="1" applyFont="1" applyBorder="1" applyAlignment="1">
      <alignment horizontal="center" vertical="center"/>
    </xf>
    <xf numFmtId="2" fontId="14" fillId="0" borderId="22" xfId="0" quotePrefix="1" applyNumberFormat="1" applyFont="1" applyBorder="1" applyAlignment="1">
      <alignment horizontal="center" vertical="center"/>
    </xf>
    <xf numFmtId="2" fontId="14" fillId="0" borderId="62" xfId="0" quotePrefix="1" applyNumberFormat="1" applyFont="1" applyBorder="1" applyAlignment="1">
      <alignment horizontal="center" vertical="center"/>
    </xf>
    <xf numFmtId="2" fontId="14" fillId="0" borderId="53" xfId="0" quotePrefix="1" applyNumberFormat="1" applyFont="1" applyBorder="1" applyAlignment="1">
      <alignment horizontal="center" vertical="center"/>
    </xf>
    <xf numFmtId="164" fontId="56" fillId="0" borderId="35" xfId="0" applyNumberFormat="1" applyFont="1" applyBorder="1" applyAlignment="1">
      <alignment horizontal="center" vertical="center"/>
    </xf>
    <xf numFmtId="164" fontId="56" fillId="0" borderId="33" xfId="0" applyNumberFormat="1" applyFont="1" applyBorder="1" applyAlignment="1">
      <alignment horizontal="center" vertical="center"/>
    </xf>
    <xf numFmtId="0" fontId="17" fillId="2" borderId="32" xfId="0" applyFont="1" applyFill="1" applyBorder="1" applyAlignment="1">
      <alignment vertical="center"/>
    </xf>
    <xf numFmtId="164" fontId="26" fillId="3" borderId="32" xfId="0" applyNumberFormat="1" applyFont="1" applyFill="1" applyBorder="1" applyAlignment="1">
      <alignment horizontal="center" vertical="center"/>
    </xf>
    <xf numFmtId="164" fontId="8" fillId="3" borderId="37" xfId="0" applyNumberFormat="1" applyFont="1" applyFill="1" applyBorder="1" applyAlignment="1">
      <alignment vertical="center"/>
    </xf>
    <xf numFmtId="164" fontId="26" fillId="0" borderId="6" xfId="0" applyNumberFormat="1" applyFont="1" applyBorder="1" applyAlignment="1">
      <alignment horizontal="center" vertical="center"/>
    </xf>
    <xf numFmtId="164" fontId="26" fillId="0" borderId="48" xfId="0" applyNumberFormat="1" applyFont="1" applyBorder="1" applyAlignment="1">
      <alignment horizontal="center" vertical="center"/>
    </xf>
    <xf numFmtId="164" fontId="56" fillId="0" borderId="55" xfId="0" applyNumberFormat="1" applyFont="1" applyBorder="1" applyAlignment="1">
      <alignment horizontal="center" vertical="center"/>
    </xf>
    <xf numFmtId="164" fontId="56" fillId="0" borderId="53" xfId="0" applyNumberFormat="1" applyFont="1" applyBorder="1" applyAlignment="1">
      <alignment horizontal="center" vertical="center"/>
    </xf>
    <xf numFmtId="0" fontId="14" fillId="0" borderId="4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164" fontId="60" fillId="0" borderId="1" xfId="0" applyNumberFormat="1" applyFont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center" vertical="center"/>
    </xf>
    <xf numFmtId="2" fontId="8" fillId="0" borderId="53" xfId="0" applyNumberFormat="1" applyFont="1" applyFill="1" applyBorder="1" applyAlignment="1">
      <alignment horizontal="center" vertical="center"/>
    </xf>
    <xf numFmtId="2" fontId="17" fillId="0" borderId="54" xfId="0" applyNumberFormat="1" applyFont="1" applyFill="1" applyBorder="1" applyAlignment="1">
      <alignment horizontal="center" vertical="center"/>
    </xf>
    <xf numFmtId="2" fontId="15" fillId="0" borderId="53" xfId="0" applyNumberFormat="1" applyFont="1" applyFill="1" applyBorder="1" applyAlignment="1">
      <alignment horizontal="right" vertical="center"/>
    </xf>
    <xf numFmtId="164" fontId="30" fillId="0" borderId="33" xfId="0" applyNumberFormat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left" vertical="center"/>
    </xf>
    <xf numFmtId="0" fontId="22" fillId="0" borderId="9" xfId="1" applyFont="1" applyFill="1" applyBorder="1" applyAlignment="1">
      <alignment horizontal="center"/>
    </xf>
    <xf numFmtId="0" fontId="17" fillId="0" borderId="3" xfId="1" applyFont="1" applyFill="1" applyBorder="1" applyAlignment="1">
      <alignment horizontal="center" vertical="center"/>
    </xf>
    <xf numFmtId="0" fontId="17" fillId="0" borderId="4" xfId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49" fontId="10" fillId="0" borderId="23" xfId="0" applyNumberFormat="1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58" xfId="0" applyFont="1" applyFill="1" applyBorder="1" applyAlignment="1">
      <alignment horizontal="left" vertical="center"/>
    </xf>
    <xf numFmtId="0" fontId="10" fillId="0" borderId="57" xfId="0" applyFont="1" applyFill="1" applyBorder="1" applyAlignment="1">
      <alignment horizontal="left" vertical="center"/>
    </xf>
    <xf numFmtId="0" fontId="48" fillId="4" borderId="36" xfId="0" applyFont="1" applyFill="1" applyBorder="1" applyAlignment="1">
      <alignment horizontal="left" vertical="center"/>
    </xf>
    <xf numFmtId="0" fontId="45" fillId="4" borderId="32" xfId="0" applyFont="1" applyFill="1" applyBorder="1" applyAlignment="1">
      <alignment horizontal="left" vertical="center"/>
    </xf>
    <xf numFmtId="2" fontId="45" fillId="4" borderId="32" xfId="0" applyNumberFormat="1" applyFont="1" applyFill="1" applyBorder="1" applyAlignment="1">
      <alignment vertical="center"/>
    </xf>
    <xf numFmtId="0" fontId="45" fillId="4" borderId="32" xfId="0" applyFont="1" applyFill="1" applyBorder="1" applyAlignment="1">
      <alignment vertical="center"/>
    </xf>
    <xf numFmtId="164" fontId="46" fillId="4" borderId="32" xfId="0" applyNumberFormat="1" applyFont="1" applyFill="1" applyBorder="1" applyAlignment="1">
      <alignment horizontal="right" vertical="center"/>
    </xf>
    <xf numFmtId="0" fontId="46" fillId="4" borderId="39" xfId="0" applyFont="1" applyFill="1" applyBorder="1" applyAlignment="1">
      <alignment vertical="center"/>
    </xf>
    <xf numFmtId="0" fontId="45" fillId="4" borderId="1" xfId="0" applyFont="1" applyFill="1" applyBorder="1" applyAlignment="1">
      <alignment horizontal="left" vertical="center"/>
    </xf>
    <xf numFmtId="2" fontId="45" fillId="4" borderId="1" xfId="0" applyNumberFormat="1" applyFont="1" applyFill="1" applyBorder="1" applyAlignment="1">
      <alignment vertical="center"/>
    </xf>
    <xf numFmtId="0" fontId="45" fillId="4" borderId="1" xfId="0" applyFont="1" applyFill="1" applyBorder="1" applyAlignment="1">
      <alignment vertical="center"/>
    </xf>
    <xf numFmtId="164" fontId="46" fillId="4" borderId="1" xfId="0" applyNumberFormat="1" applyFont="1" applyFill="1" applyBorder="1" applyAlignment="1">
      <alignment horizontal="right" vertical="center"/>
    </xf>
    <xf numFmtId="0" fontId="47" fillId="4" borderId="36" xfId="0" applyFont="1" applyFill="1" applyBorder="1" applyAlignment="1">
      <alignment horizontal="left" vertical="center"/>
    </xf>
    <xf numFmtId="2" fontId="46" fillId="4" borderId="37" xfId="0" applyNumberFormat="1" applyFont="1" applyFill="1" applyBorder="1" applyAlignment="1">
      <alignment horizontal="center" vertical="center"/>
    </xf>
    <xf numFmtId="0" fontId="47" fillId="4" borderId="27" xfId="0" applyFont="1" applyFill="1" applyBorder="1" applyAlignment="1">
      <alignment horizontal="left" vertical="center"/>
    </xf>
    <xf numFmtId="0" fontId="58" fillId="4" borderId="16" xfId="0" applyFont="1" applyFill="1" applyBorder="1" applyAlignment="1">
      <alignment horizontal="left" vertical="center"/>
    </xf>
    <xf numFmtId="2" fontId="58" fillId="4" borderId="17" xfId="0" applyNumberFormat="1" applyFont="1" applyFill="1" applyBorder="1" applyAlignment="1">
      <alignment horizontal="center" vertical="center"/>
    </xf>
    <xf numFmtId="0" fontId="51" fillId="4" borderId="16" xfId="0" applyFont="1" applyFill="1" applyBorder="1" applyAlignment="1">
      <alignment horizontal="left" vertical="center"/>
    </xf>
    <xf numFmtId="2" fontId="51" fillId="4" borderId="17" xfId="0" applyNumberFormat="1" applyFont="1" applyFill="1" applyBorder="1" applyAlignment="1">
      <alignment horizontal="center" vertical="center"/>
    </xf>
    <xf numFmtId="0" fontId="50" fillId="4" borderId="16" xfId="0" applyFont="1" applyFill="1" applyBorder="1" applyAlignment="1">
      <alignment horizontal="left" vertical="center"/>
    </xf>
    <xf numFmtId="2" fontId="50" fillId="4" borderId="17" xfId="0" applyNumberFormat="1" applyFont="1" applyFill="1" applyBorder="1" applyAlignment="1">
      <alignment horizontal="center" vertical="center"/>
    </xf>
    <xf numFmtId="0" fontId="47" fillId="4" borderId="27" xfId="0" applyFont="1" applyFill="1" applyBorder="1" applyAlignment="1">
      <alignment vertical="center"/>
    </xf>
    <xf numFmtId="0" fontId="59" fillId="4" borderId="16" xfId="0" applyFont="1" applyFill="1" applyBorder="1" applyAlignment="1">
      <alignment horizontal="left" vertical="center"/>
    </xf>
    <xf numFmtId="2" fontId="47" fillId="4" borderId="17" xfId="0" quotePrefix="1" applyNumberFormat="1" applyFont="1" applyFill="1" applyBorder="1" applyAlignment="1">
      <alignment horizontal="center" vertical="center"/>
    </xf>
    <xf numFmtId="0" fontId="47" fillId="4" borderId="16" xfId="0" applyFont="1" applyFill="1" applyBorder="1" applyAlignment="1">
      <alignment horizontal="center" vertical="center"/>
    </xf>
    <xf numFmtId="0" fontId="49" fillId="4" borderId="27" xfId="0" applyFont="1" applyFill="1" applyBorder="1" applyAlignment="1">
      <alignment horizontal="left" vertical="center"/>
    </xf>
    <xf numFmtId="0" fontId="45" fillId="4" borderId="16" xfId="0" applyFont="1" applyFill="1" applyBorder="1" applyAlignment="1">
      <alignment horizontal="left" vertical="center"/>
    </xf>
    <xf numFmtId="2" fontId="45" fillId="4" borderId="17" xfId="0" applyNumberFormat="1" applyFont="1" applyFill="1" applyBorder="1" applyAlignment="1">
      <alignment horizontal="center" vertical="center"/>
    </xf>
    <xf numFmtId="0" fontId="0" fillId="0" borderId="0" xfId="0" applyFill="1"/>
    <xf numFmtId="2" fontId="8" fillId="0" borderId="56" xfId="0" applyNumberFormat="1" applyFont="1" applyFill="1" applyBorder="1" applyAlignment="1">
      <alignment horizontal="center" vertical="center"/>
    </xf>
    <xf numFmtId="2" fontId="15" fillId="0" borderId="56" xfId="0" applyNumberFormat="1" applyFont="1" applyFill="1" applyBorder="1" applyAlignment="1">
      <alignment horizontal="right" vertical="center"/>
    </xf>
    <xf numFmtId="164" fontId="26" fillId="0" borderId="9" xfId="0" applyNumberFormat="1" applyFont="1" applyFill="1" applyBorder="1" applyAlignment="1">
      <alignment horizontal="center"/>
    </xf>
    <xf numFmtId="0" fontId="17" fillId="0" borderId="63" xfId="0" applyFont="1" applyFill="1" applyBorder="1" applyAlignment="1">
      <alignment horizontal="left" vertical="center"/>
    </xf>
    <xf numFmtId="0" fontId="8" fillId="0" borderId="23" xfId="1" applyFont="1" applyFill="1" applyBorder="1" applyAlignment="1">
      <alignment horizontal="left" vertical="center"/>
    </xf>
    <xf numFmtId="0" fontId="14" fillId="0" borderId="18" xfId="0" applyFont="1" applyFill="1" applyBorder="1" applyAlignment="1">
      <alignment horizontal="left" vertical="center"/>
    </xf>
    <xf numFmtId="2" fontId="14" fillId="0" borderId="55" xfId="0" quotePrefix="1" applyNumberFormat="1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164" fontId="63" fillId="0" borderId="46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/>
    </xf>
    <xf numFmtId="2" fontId="14" fillId="0" borderId="53" xfId="0" quotePrefix="1" applyNumberFormat="1" applyFont="1" applyFill="1" applyBorder="1" applyAlignment="1">
      <alignment horizontal="center" vertical="center"/>
    </xf>
    <xf numFmtId="164" fontId="63" fillId="0" borderId="22" xfId="0" applyNumberFormat="1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2" fontId="63" fillId="0" borderId="19" xfId="0" applyNumberFormat="1" applyFont="1" applyFill="1" applyBorder="1" applyAlignment="1">
      <alignment horizontal="center" vertical="center"/>
    </xf>
    <xf numFmtId="164" fontId="63" fillId="0" borderId="19" xfId="0" applyNumberFormat="1" applyFont="1" applyFill="1" applyBorder="1" applyAlignment="1">
      <alignment horizontal="center" vertical="center"/>
    </xf>
    <xf numFmtId="164" fontId="63" fillId="0" borderId="53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left" vertical="center"/>
    </xf>
    <xf numFmtId="0" fontId="14" fillId="0" borderId="3" xfId="1" applyFont="1" applyFill="1" applyBorder="1" applyAlignment="1">
      <alignment horizontal="center" vertical="center"/>
    </xf>
    <xf numFmtId="2" fontId="14" fillId="0" borderId="53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164" fontId="40" fillId="0" borderId="0" xfId="0" applyNumberFormat="1" applyFont="1" applyBorder="1" applyAlignment="1">
      <alignment horizontal="center" vertical="center"/>
    </xf>
    <xf numFmtId="0" fontId="8" fillId="0" borderId="64" xfId="0" applyFont="1" applyFill="1" applyBorder="1" applyAlignment="1">
      <alignment horizontal="left" vertical="center"/>
    </xf>
    <xf numFmtId="0" fontId="8" fillId="0" borderId="57" xfId="0" applyFont="1" applyFill="1" applyBorder="1" applyAlignment="1">
      <alignment horizontal="left" vertical="center"/>
    </xf>
    <xf numFmtId="0" fontId="17" fillId="0" borderId="33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164" fontId="8" fillId="3" borderId="32" xfId="0" applyNumberFormat="1" applyFont="1" applyFill="1" applyBorder="1" applyAlignment="1">
      <alignment horizontal="right" vertical="center"/>
    </xf>
    <xf numFmtId="168" fontId="64" fillId="0" borderId="0" xfId="0" applyNumberFormat="1" applyFont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64" fontId="26" fillId="0" borderId="9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164" fontId="49" fillId="4" borderId="32" xfId="0" applyNumberFormat="1" applyFont="1" applyFill="1" applyBorder="1" applyAlignment="1">
      <alignment horizontal="center" vertical="center"/>
    </xf>
    <xf numFmtId="164" fontId="49" fillId="4" borderId="1" xfId="0" applyNumberFormat="1" applyFont="1" applyFill="1" applyBorder="1" applyAlignment="1">
      <alignment horizontal="center" vertical="center"/>
    </xf>
    <xf numFmtId="164" fontId="27" fillId="0" borderId="1" xfId="0" applyNumberFormat="1" applyFont="1" applyBorder="1" applyAlignment="1">
      <alignment horizontal="center" vertical="center"/>
    </xf>
    <xf numFmtId="164" fontId="30" fillId="0" borderId="6" xfId="0" applyNumberFormat="1" applyFont="1" applyBorder="1" applyAlignment="1">
      <alignment horizontal="center" vertical="center"/>
    </xf>
    <xf numFmtId="164" fontId="30" fillId="0" borderId="9" xfId="0" applyNumberFormat="1" applyFont="1" applyBorder="1" applyAlignment="1">
      <alignment horizontal="center" vertical="center"/>
    </xf>
    <xf numFmtId="164" fontId="30" fillId="0" borderId="12" xfId="0" applyNumberFormat="1" applyFont="1" applyBorder="1" applyAlignment="1">
      <alignment horizontal="center" vertical="center"/>
    </xf>
    <xf numFmtId="164" fontId="62" fillId="0" borderId="0" xfId="0" applyNumberFormat="1" applyFont="1" applyBorder="1" applyAlignment="1">
      <alignment horizontal="center" vertical="center"/>
    </xf>
    <xf numFmtId="164" fontId="54" fillId="0" borderId="16" xfId="0" applyNumberFormat="1" applyFont="1" applyFill="1" applyBorder="1" applyAlignment="1">
      <alignment horizontal="center" vertical="center"/>
    </xf>
    <xf numFmtId="2" fontId="10" fillId="0" borderId="48" xfId="0" applyNumberFormat="1" applyFont="1" applyFill="1" applyBorder="1" applyAlignment="1">
      <alignment horizontal="center" vertical="center"/>
    </xf>
    <xf numFmtId="2" fontId="10" fillId="0" borderId="6" xfId="0" applyNumberFormat="1" applyFont="1" applyFill="1" applyBorder="1" applyAlignment="1">
      <alignment horizontal="center" vertical="center"/>
    </xf>
    <xf numFmtId="2" fontId="10" fillId="0" borderId="9" xfId="0" applyNumberFormat="1" applyFont="1" applyFill="1" applyBorder="1" applyAlignment="1">
      <alignment horizontal="center" vertical="center"/>
    </xf>
    <xf numFmtId="2" fontId="10" fillId="0" borderId="6" xfId="0" applyNumberFormat="1" applyFont="1" applyFill="1" applyBorder="1" applyAlignment="1">
      <alignment horizontal="center"/>
    </xf>
    <xf numFmtId="2" fontId="10" fillId="0" borderId="41" xfId="0" applyNumberFormat="1" applyFont="1" applyFill="1" applyBorder="1" applyAlignment="1">
      <alignment horizontal="center" vertical="center"/>
    </xf>
    <xf numFmtId="167" fontId="30" fillId="0" borderId="6" xfId="0" applyNumberFormat="1" applyFont="1" applyFill="1" applyBorder="1" applyAlignment="1">
      <alignment horizontal="center" vertical="center"/>
    </xf>
    <xf numFmtId="165" fontId="30" fillId="0" borderId="32" xfId="0" applyNumberFormat="1" applyFont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vertical="center"/>
    </xf>
    <xf numFmtId="2" fontId="10" fillId="0" borderId="16" xfId="0" applyNumberFormat="1" applyFont="1" applyFill="1" applyBorder="1" applyAlignment="1">
      <alignment horizontal="center" vertical="center"/>
    </xf>
    <xf numFmtId="166" fontId="10" fillId="0" borderId="35" xfId="0" applyNumberFormat="1" applyFont="1" applyBorder="1" applyAlignment="1">
      <alignment horizontal="center" vertical="center"/>
    </xf>
    <xf numFmtId="166" fontId="10" fillId="0" borderId="28" xfId="0" applyNumberFormat="1" applyFont="1" applyBorder="1" applyAlignment="1">
      <alignment horizontal="center" vertical="center"/>
    </xf>
    <xf numFmtId="166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65" fontId="30" fillId="0" borderId="0" xfId="0" applyNumberFormat="1" applyFont="1" applyBorder="1" applyAlignment="1">
      <alignment vertical="center"/>
    </xf>
    <xf numFmtId="165" fontId="27" fillId="0" borderId="32" xfId="0" applyNumberFormat="1" applyFont="1" applyBorder="1" applyAlignment="1">
      <alignment vertical="center"/>
    </xf>
    <xf numFmtId="165" fontId="27" fillId="0" borderId="0" xfId="0" applyNumberFormat="1" applyFont="1" applyBorder="1" applyAlignment="1">
      <alignment vertical="center"/>
    </xf>
    <xf numFmtId="165" fontId="27" fillId="0" borderId="1" xfId="0" applyNumberFormat="1" applyFont="1" applyBorder="1" applyAlignment="1">
      <alignment horizontal="center" vertical="center"/>
    </xf>
    <xf numFmtId="165" fontId="2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14" fillId="0" borderId="54" xfId="0" quotePrefix="1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164" fontId="15" fillId="0" borderId="54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17" fillId="0" borderId="23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8" fillId="0" borderId="29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14" fillId="0" borderId="40" xfId="0" applyFont="1" applyBorder="1" applyAlignment="1">
      <alignment horizontal="center" vertical="center"/>
    </xf>
    <xf numFmtId="2" fontId="14" fillId="0" borderId="38" xfId="0" quotePrefix="1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2" fontId="14" fillId="0" borderId="26" xfId="0" quotePrefix="1" applyNumberFormat="1" applyFont="1" applyBorder="1" applyAlignment="1">
      <alignment horizontal="center" vertical="center"/>
    </xf>
    <xf numFmtId="168" fontId="30" fillId="0" borderId="6" xfId="0" applyNumberFormat="1" applyFont="1" applyBorder="1" applyAlignment="1">
      <alignment horizontal="center" vertical="center"/>
    </xf>
    <xf numFmtId="168" fontId="30" fillId="0" borderId="9" xfId="0" applyNumberFormat="1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164" fontId="30" fillId="3" borderId="32" xfId="0" applyNumberFormat="1" applyFont="1" applyFill="1" applyBorder="1" applyAlignment="1">
      <alignment horizontal="center" vertical="center"/>
    </xf>
    <xf numFmtId="0" fontId="0" fillId="0" borderId="25" xfId="0" applyBorder="1"/>
    <xf numFmtId="2" fontId="14" fillId="0" borderId="56" xfId="0" quotePrefix="1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164" fontId="56" fillId="0" borderId="1" xfId="0" applyNumberFormat="1" applyFont="1" applyBorder="1" applyAlignment="1">
      <alignment horizontal="center" vertical="center"/>
    </xf>
    <xf numFmtId="164" fontId="26" fillId="0" borderId="12" xfId="0" applyNumberFormat="1" applyFont="1" applyBorder="1" applyAlignment="1">
      <alignment horizontal="center" vertical="center"/>
    </xf>
    <xf numFmtId="164" fontId="56" fillId="0" borderId="56" xfId="0" applyNumberFormat="1" applyFont="1" applyBorder="1" applyAlignment="1">
      <alignment horizontal="center" vertical="center"/>
    </xf>
    <xf numFmtId="164" fontId="30" fillId="0" borderId="41" xfId="0" applyNumberFormat="1" applyFont="1" applyFill="1" applyBorder="1" applyAlignment="1">
      <alignment horizontal="center" vertical="center"/>
    </xf>
    <xf numFmtId="0" fontId="17" fillId="0" borderId="63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164" fontId="56" fillId="0" borderId="38" xfId="0" applyNumberFormat="1" applyFont="1" applyBorder="1" applyAlignment="1">
      <alignment horizontal="center" vertical="center"/>
    </xf>
    <xf numFmtId="0" fontId="17" fillId="0" borderId="29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0" fontId="67" fillId="0" borderId="23" xfId="0" applyFont="1" applyFill="1" applyBorder="1" applyAlignment="1">
      <alignment vertical="center"/>
    </xf>
    <xf numFmtId="0" fontId="67" fillId="0" borderId="29" xfId="0" applyFont="1" applyFill="1" applyBorder="1" applyAlignment="1">
      <alignment vertical="center"/>
    </xf>
    <xf numFmtId="2" fontId="66" fillId="0" borderId="55" xfId="0" applyNumberFormat="1" applyFont="1" applyFill="1" applyBorder="1" applyAlignment="1">
      <alignment vertical="center"/>
    </xf>
    <xf numFmtId="0" fontId="17" fillId="0" borderId="23" xfId="0" applyFont="1" applyFill="1" applyBorder="1" applyAlignment="1">
      <alignment vertical="center"/>
    </xf>
    <xf numFmtId="2" fontId="66" fillId="0" borderId="53" xfId="0" applyNumberFormat="1" applyFont="1" applyFill="1" applyBorder="1" applyAlignment="1">
      <alignment vertical="center"/>
    </xf>
    <xf numFmtId="0" fontId="36" fillId="0" borderId="32" xfId="0" applyFont="1" applyBorder="1" applyAlignment="1">
      <alignment vertical="center"/>
    </xf>
    <xf numFmtId="0" fontId="17" fillId="0" borderId="53" xfId="0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left" vertical="center"/>
    </xf>
    <xf numFmtId="0" fontId="17" fillId="0" borderId="53" xfId="0" applyNumberFormat="1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63" fillId="0" borderId="0" xfId="0" applyNumberFormat="1" applyFont="1" applyFill="1" applyBorder="1" applyAlignment="1">
      <alignment horizontal="center" vertical="center"/>
    </xf>
    <xf numFmtId="0" fontId="17" fillId="0" borderId="54" xfId="0" applyFont="1" applyFill="1" applyBorder="1" applyAlignment="1">
      <alignment horizontal="center" vertical="center"/>
    </xf>
    <xf numFmtId="164" fontId="30" fillId="0" borderId="4" xfId="0" applyNumberFormat="1" applyFont="1" applyBorder="1" applyAlignment="1">
      <alignment horizontal="center" vertical="center"/>
    </xf>
    <xf numFmtId="164" fontId="30" fillId="0" borderId="3" xfId="0" applyNumberFormat="1" applyFont="1" applyBorder="1" applyAlignment="1">
      <alignment horizontal="center" vertical="center"/>
    </xf>
    <xf numFmtId="164" fontId="30" fillId="0" borderId="5" xfId="0" applyNumberFormat="1" applyFont="1" applyBorder="1" applyAlignment="1">
      <alignment horizontal="center" vertical="center"/>
    </xf>
    <xf numFmtId="164" fontId="26" fillId="0" borderId="3" xfId="0" applyNumberFormat="1" applyFont="1" applyFill="1" applyBorder="1" applyAlignment="1">
      <alignment horizontal="center"/>
    </xf>
    <xf numFmtId="164" fontId="40" fillId="0" borderId="7" xfId="0" applyNumberFormat="1" applyFont="1" applyBorder="1" applyAlignment="1">
      <alignment vertical="center"/>
    </xf>
    <xf numFmtId="2" fontId="17" fillId="0" borderId="6" xfId="0" applyNumberFormat="1" applyFont="1" applyFill="1" applyBorder="1" applyAlignment="1">
      <alignment horizontal="center" vertical="center"/>
    </xf>
    <xf numFmtId="2" fontId="17" fillId="0" borderId="9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2" fontId="17" fillId="0" borderId="51" xfId="0" applyNumberFormat="1" applyFont="1" applyFill="1" applyBorder="1" applyAlignment="1">
      <alignment horizontal="center" vertical="center"/>
    </xf>
    <xf numFmtId="164" fontId="26" fillId="0" borderId="22" xfId="0" applyNumberFormat="1" applyFont="1" applyFill="1" applyBorder="1" applyAlignment="1">
      <alignment horizontal="center" vertical="center"/>
    </xf>
    <xf numFmtId="164" fontId="26" fillId="0" borderId="19" xfId="0" applyNumberFormat="1" applyFont="1" applyFill="1" applyBorder="1" applyAlignment="1">
      <alignment horizontal="center" vertical="center"/>
    </xf>
    <xf numFmtId="164" fontId="26" fillId="0" borderId="31" xfId="0" applyNumberFormat="1" applyFont="1" applyFill="1" applyBorder="1" applyAlignment="1">
      <alignment horizontal="center" vertical="center"/>
    </xf>
    <xf numFmtId="164" fontId="26" fillId="0" borderId="26" xfId="0" applyNumberFormat="1" applyFont="1" applyFill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2" fontId="14" fillId="0" borderId="32" xfId="0" quotePrefix="1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165" fontId="27" fillId="0" borderId="33" xfId="0" applyNumberFormat="1" applyFont="1" applyBorder="1" applyAlignment="1">
      <alignment horizontal="center" vertical="center"/>
    </xf>
    <xf numFmtId="164" fontId="4" fillId="0" borderId="63" xfId="0" applyNumberFormat="1" applyFont="1" applyBorder="1" applyAlignment="1">
      <alignment vertical="center"/>
    </xf>
    <xf numFmtId="0" fontId="21" fillId="0" borderId="33" xfId="0" applyFont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164" fontId="70" fillId="0" borderId="0" xfId="0" applyNumberFormat="1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164" fontId="40" fillId="0" borderId="0" xfId="0" applyNumberFormat="1" applyFont="1" applyFill="1" applyBorder="1" applyAlignment="1">
      <alignment horizontal="center" vertical="center" wrapText="1"/>
    </xf>
    <xf numFmtId="164" fontId="40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Alignment="1">
      <alignment vertical="center"/>
    </xf>
    <xf numFmtId="165" fontId="30" fillId="0" borderId="0" xfId="0" applyNumberFormat="1" applyFont="1" applyBorder="1" applyAlignment="1">
      <alignment horizontal="center" vertical="center"/>
    </xf>
    <xf numFmtId="165" fontId="27" fillId="0" borderId="32" xfId="0" applyNumberFormat="1" applyFont="1" applyBorder="1" applyAlignment="1">
      <alignment horizontal="center" vertical="center"/>
    </xf>
    <xf numFmtId="0" fontId="8" fillId="0" borderId="40" xfId="1" applyFont="1" applyFill="1" applyBorder="1" applyAlignment="1">
      <alignment horizontal="left" vertical="center"/>
    </xf>
    <xf numFmtId="0" fontId="22" fillId="0" borderId="41" xfId="1" applyFont="1" applyFill="1" applyBorder="1" applyAlignment="1">
      <alignment horizontal="center"/>
    </xf>
    <xf numFmtId="0" fontId="17" fillId="0" borderId="40" xfId="1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164" fontId="10" fillId="0" borderId="35" xfId="0" applyNumberFormat="1" applyFont="1" applyFill="1" applyBorder="1" applyAlignment="1">
      <alignment horizontal="center" vertical="center" wrapText="1"/>
    </xf>
    <xf numFmtId="164" fontId="29" fillId="0" borderId="46" xfId="0" applyNumberFormat="1" applyFont="1" applyFill="1" applyBorder="1" applyAlignment="1">
      <alignment horizontal="center" vertical="center" wrapText="1"/>
    </xf>
    <xf numFmtId="0" fontId="33" fillId="0" borderId="43" xfId="0" applyFont="1" applyFill="1" applyBorder="1" applyAlignment="1">
      <alignment vertical="center"/>
    </xf>
    <xf numFmtId="0" fontId="21" fillId="0" borderId="18" xfId="0" applyFont="1" applyFill="1" applyBorder="1" applyAlignment="1">
      <alignment horizontal="left" vertical="center"/>
    </xf>
    <xf numFmtId="0" fontId="14" fillId="0" borderId="55" xfId="0" applyFont="1" applyFill="1" applyBorder="1" applyAlignment="1">
      <alignment vertical="center"/>
    </xf>
    <xf numFmtId="0" fontId="3" fillId="0" borderId="53" xfId="0" applyFont="1" applyBorder="1" applyAlignment="1">
      <alignment vertical="center"/>
    </xf>
    <xf numFmtId="2" fontId="14" fillId="0" borderId="65" xfId="0" quotePrefix="1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/>
    <xf numFmtId="0" fontId="3" fillId="0" borderId="59" xfId="0" applyFont="1" applyBorder="1" applyAlignment="1">
      <alignment vertical="center"/>
    </xf>
    <xf numFmtId="0" fontId="67" fillId="0" borderId="3" xfId="0" applyFont="1" applyFill="1" applyBorder="1" applyAlignment="1">
      <alignment vertical="center"/>
    </xf>
    <xf numFmtId="0" fontId="5" fillId="6" borderId="39" xfId="0" applyFont="1" applyFill="1" applyBorder="1" applyAlignment="1">
      <alignment horizontal="center" vertical="center"/>
    </xf>
    <xf numFmtId="164" fontId="13" fillId="6" borderId="1" xfId="0" applyNumberFormat="1" applyFont="1" applyFill="1" applyBorder="1" applyAlignment="1">
      <alignment horizontal="center" vertical="center"/>
    </xf>
    <xf numFmtId="164" fontId="5" fillId="6" borderId="38" xfId="0" applyNumberFormat="1" applyFont="1" applyFill="1" applyBorder="1" applyAlignment="1">
      <alignment horizontal="center" vertical="center"/>
    </xf>
    <xf numFmtId="0" fontId="5" fillId="7" borderId="39" xfId="0" applyFont="1" applyFill="1" applyBorder="1" applyAlignment="1">
      <alignment horizontal="center" vertical="center"/>
    </xf>
    <xf numFmtId="164" fontId="5" fillId="7" borderId="1" xfId="0" applyNumberFormat="1" applyFont="1" applyFill="1" applyBorder="1" applyAlignment="1">
      <alignment horizontal="center" vertical="center"/>
    </xf>
    <xf numFmtId="164" fontId="5" fillId="7" borderId="38" xfId="0" applyNumberFormat="1" applyFont="1" applyFill="1" applyBorder="1" applyAlignment="1">
      <alignment horizontal="center" vertical="center"/>
    </xf>
    <xf numFmtId="0" fontId="42" fillId="0" borderId="3" xfId="1" applyFont="1" applyFill="1" applyBorder="1" applyAlignment="1">
      <alignment horizontal="left" vertical="center"/>
    </xf>
    <xf numFmtId="0" fontId="42" fillId="0" borderId="23" xfId="0" applyFont="1" applyFill="1" applyBorder="1" applyAlignment="1">
      <alignment horizontal="left" vertical="center"/>
    </xf>
    <xf numFmtId="0" fontId="42" fillId="0" borderId="21" xfId="0" applyFont="1" applyFill="1" applyBorder="1" applyAlignment="1">
      <alignment horizontal="left" vertical="center"/>
    </xf>
    <xf numFmtId="49" fontId="42" fillId="0" borderId="23" xfId="0" applyNumberFormat="1" applyFont="1" applyFill="1" applyBorder="1" applyAlignment="1">
      <alignment horizontal="left" vertical="center"/>
    </xf>
    <xf numFmtId="0" fontId="42" fillId="0" borderId="29" xfId="0" applyFont="1" applyFill="1" applyBorder="1" applyAlignment="1">
      <alignment horizontal="left" vertical="center"/>
    </xf>
    <xf numFmtId="0" fontId="62" fillId="0" borderId="23" xfId="0" applyFont="1" applyFill="1" applyBorder="1" applyAlignment="1">
      <alignment horizontal="left" vertical="center"/>
    </xf>
    <xf numFmtId="49" fontId="62" fillId="0" borderId="23" xfId="0" applyNumberFormat="1" applyFont="1" applyFill="1" applyBorder="1" applyAlignment="1">
      <alignment horizontal="left" vertical="center"/>
    </xf>
    <xf numFmtId="0" fontId="62" fillId="0" borderId="57" xfId="0" applyFont="1" applyFill="1" applyBorder="1" applyAlignment="1">
      <alignment horizontal="left" vertical="center"/>
    </xf>
    <xf numFmtId="0" fontId="42" fillId="0" borderId="57" xfId="0" applyFont="1" applyFill="1" applyBorder="1" applyAlignment="1">
      <alignment horizontal="left" vertical="center"/>
    </xf>
    <xf numFmtId="0" fontId="42" fillId="0" borderId="39" xfId="0" applyFont="1" applyFill="1" applyBorder="1" applyAlignment="1">
      <alignment horizontal="left" vertical="center"/>
    </xf>
    <xf numFmtId="164" fontId="4" fillId="0" borderId="37" xfId="0" applyNumberFormat="1" applyFont="1" applyBorder="1" applyAlignment="1">
      <alignment vertical="center"/>
    </xf>
    <xf numFmtId="164" fontId="4" fillId="0" borderId="62" xfId="0" applyNumberFormat="1" applyFont="1" applyBorder="1" applyAlignment="1">
      <alignment vertical="center"/>
    </xf>
    <xf numFmtId="164" fontId="4" fillId="0" borderId="38" xfId="0" applyNumberFormat="1" applyFont="1" applyBorder="1" applyAlignment="1">
      <alignment vertical="center"/>
    </xf>
    <xf numFmtId="0" fontId="14" fillId="2" borderId="16" xfId="0" applyFont="1" applyFill="1" applyBorder="1" applyAlignment="1">
      <alignment horizontal="center" vertical="center"/>
    </xf>
    <xf numFmtId="164" fontId="56" fillId="3" borderId="17" xfId="0" applyNumberFormat="1" applyFont="1" applyFill="1" applyBorder="1" applyAlignment="1">
      <alignment horizontal="center" vertical="center"/>
    </xf>
    <xf numFmtId="0" fontId="46" fillId="8" borderId="39" xfId="0" applyFont="1" applyFill="1" applyBorder="1" applyAlignment="1">
      <alignment horizontal="center" vertical="center"/>
    </xf>
    <xf numFmtId="164" fontId="49" fillId="8" borderId="1" xfId="0" applyNumberFormat="1" applyFont="1" applyFill="1" applyBorder="1" applyAlignment="1">
      <alignment horizontal="center" vertical="center"/>
    </xf>
    <xf numFmtId="164" fontId="46" fillId="8" borderId="38" xfId="0" applyNumberFormat="1" applyFont="1" applyFill="1" applyBorder="1" applyAlignment="1">
      <alignment horizontal="center" vertical="center"/>
    </xf>
    <xf numFmtId="0" fontId="46" fillId="8" borderId="25" xfId="0" applyFont="1" applyFill="1" applyBorder="1" applyAlignment="1">
      <alignment horizontal="center" vertical="center"/>
    </xf>
    <xf numFmtId="165" fontId="49" fillId="8" borderId="1" xfId="0" applyNumberFormat="1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horizontal="left" vertical="center"/>
    </xf>
    <xf numFmtId="164" fontId="30" fillId="0" borderId="67" xfId="0" applyNumberFormat="1" applyFont="1" applyBorder="1" applyAlignment="1">
      <alignment horizontal="center" vertical="center"/>
    </xf>
    <xf numFmtId="0" fontId="14" fillId="0" borderId="29" xfId="0" applyFont="1" applyFill="1" applyBorder="1" applyAlignment="1">
      <alignment horizontal="left" vertical="center"/>
    </xf>
    <xf numFmtId="0" fontId="14" fillId="0" borderId="43" xfId="0" applyFont="1" applyFill="1" applyBorder="1" applyAlignment="1">
      <alignment horizontal="center" vertical="center"/>
    </xf>
    <xf numFmtId="164" fontId="30" fillId="0" borderId="48" xfId="0" applyNumberFormat="1" applyFont="1" applyBorder="1" applyAlignment="1">
      <alignment horizontal="center" vertical="center"/>
    </xf>
    <xf numFmtId="164" fontId="63" fillId="0" borderId="55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164" fontId="30" fillId="0" borderId="67" xfId="0" applyNumberFormat="1" applyFont="1" applyFill="1" applyBorder="1" applyAlignment="1">
      <alignment horizontal="center" vertical="center"/>
    </xf>
    <xf numFmtId="2" fontId="14" fillId="0" borderId="54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75" fillId="0" borderId="21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2" fontId="76" fillId="0" borderId="22" xfId="0" applyNumberFormat="1" applyFont="1" applyFill="1" applyBorder="1"/>
    <xf numFmtId="164" fontId="30" fillId="0" borderId="9" xfId="0" applyNumberFormat="1" applyFont="1" applyFill="1" applyBorder="1" applyAlignment="1">
      <alignment horizontal="center"/>
    </xf>
    <xf numFmtId="0" fontId="75" fillId="0" borderId="23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/>
    </xf>
    <xf numFmtId="2" fontId="14" fillId="0" borderId="56" xfId="0" quotePrefix="1" applyNumberFormat="1" applyFont="1" applyFill="1" applyBorder="1" applyAlignment="1">
      <alignment horizontal="center" vertical="center"/>
    </xf>
    <xf numFmtId="164" fontId="63" fillId="0" borderId="38" xfId="0" applyNumberFormat="1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62" fillId="0" borderId="29" xfId="0" applyFont="1" applyFill="1" applyBorder="1" applyAlignment="1">
      <alignment horizontal="left" vertical="center"/>
    </xf>
    <xf numFmtId="0" fontId="14" fillId="0" borderId="43" xfId="0" applyFont="1" applyFill="1" applyBorder="1" applyAlignment="1">
      <alignment horizontal="left" vertical="center"/>
    </xf>
    <xf numFmtId="2" fontId="63" fillId="0" borderId="22" xfId="0" applyNumberFormat="1" applyFont="1" applyFill="1" applyBorder="1" applyAlignment="1">
      <alignment horizontal="right" vertical="center"/>
    </xf>
    <xf numFmtId="0" fontId="14" fillId="0" borderId="63" xfId="0" applyFont="1" applyFill="1" applyBorder="1" applyAlignment="1">
      <alignment horizontal="left" vertical="center"/>
    </xf>
    <xf numFmtId="2" fontId="14" fillId="0" borderId="2" xfId="0" applyNumberFormat="1" applyFont="1" applyFill="1" applyBorder="1" applyAlignment="1">
      <alignment horizontal="center" vertical="center"/>
    </xf>
    <xf numFmtId="0" fontId="77" fillId="0" borderId="0" xfId="0" applyFont="1" applyAlignment="1">
      <alignment vertical="center"/>
    </xf>
    <xf numFmtId="0" fontId="14" fillId="0" borderId="35" xfId="0" applyFont="1" applyFill="1" applyBorder="1" applyAlignment="1">
      <alignment horizontal="center" vertical="center"/>
    </xf>
    <xf numFmtId="2" fontId="63" fillId="0" borderId="46" xfId="0" applyNumberFormat="1" applyFont="1" applyFill="1" applyBorder="1" applyAlignment="1">
      <alignment horizontal="center" vertical="center"/>
    </xf>
    <xf numFmtId="2" fontId="14" fillId="0" borderId="19" xfId="0" quotePrefix="1" applyNumberFormat="1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2" fontId="63" fillId="0" borderId="26" xfId="0" applyNumberFormat="1" applyFont="1" applyFill="1" applyBorder="1" applyAlignment="1">
      <alignment horizontal="center" vertical="center"/>
    </xf>
    <xf numFmtId="164" fontId="30" fillId="0" borderId="12" xfId="0" applyNumberFormat="1" applyFont="1" applyFill="1" applyBorder="1" applyAlignment="1">
      <alignment horizontal="center"/>
    </xf>
    <xf numFmtId="164" fontId="63" fillId="0" borderId="26" xfId="0" applyNumberFormat="1" applyFont="1" applyFill="1" applyBorder="1" applyAlignment="1">
      <alignment horizontal="center" vertical="center"/>
    </xf>
    <xf numFmtId="0" fontId="75" fillId="0" borderId="23" xfId="0" applyFont="1" applyFill="1" applyBorder="1" applyAlignment="1">
      <alignment horizontal="left" vertical="center"/>
    </xf>
    <xf numFmtId="2" fontId="10" fillId="0" borderId="53" xfId="0" applyNumberFormat="1" applyFont="1" applyFill="1" applyBorder="1" applyAlignment="1">
      <alignment horizontal="center" vertical="center"/>
    </xf>
    <xf numFmtId="2" fontId="63" fillId="0" borderId="19" xfId="0" applyNumberFormat="1" applyFont="1" applyFill="1" applyBorder="1" applyAlignment="1">
      <alignment horizontal="right" vertical="center"/>
    </xf>
    <xf numFmtId="2" fontId="63" fillId="0" borderId="53" xfId="0" applyNumberFormat="1" applyFont="1" applyFill="1" applyBorder="1" applyAlignment="1">
      <alignment horizontal="right" vertical="center"/>
    </xf>
    <xf numFmtId="0" fontId="75" fillId="0" borderId="58" xfId="0" applyFont="1" applyFill="1" applyBorder="1" applyAlignment="1">
      <alignment vertical="center"/>
    </xf>
    <xf numFmtId="0" fontId="14" fillId="0" borderId="29" xfId="0" applyFont="1" applyFill="1" applyBorder="1" applyAlignment="1">
      <alignment vertical="center"/>
    </xf>
    <xf numFmtId="2" fontId="14" fillId="0" borderId="55" xfId="0" applyNumberFormat="1" applyFont="1" applyFill="1" applyBorder="1" applyAlignment="1">
      <alignment horizontal="center" vertical="center"/>
    </xf>
    <xf numFmtId="164" fontId="78" fillId="0" borderId="46" xfId="0" applyNumberFormat="1" applyFont="1" applyBorder="1" applyAlignment="1">
      <alignment horizontal="center" vertical="center"/>
    </xf>
    <xf numFmtId="164" fontId="78" fillId="0" borderId="55" xfId="0" applyNumberFormat="1" applyFont="1" applyBorder="1" applyAlignment="1">
      <alignment horizontal="center" vertical="center"/>
    </xf>
    <xf numFmtId="0" fontId="10" fillId="0" borderId="0" xfId="0" applyFont="1"/>
    <xf numFmtId="0" fontId="10" fillId="0" borderId="36" xfId="0" applyFont="1" applyFill="1" applyBorder="1" applyAlignment="1">
      <alignment horizontal="left" vertical="center"/>
    </xf>
    <xf numFmtId="0" fontId="14" fillId="0" borderId="47" xfId="0" applyFont="1" applyFill="1" applyBorder="1" applyAlignment="1">
      <alignment horizontal="center" vertical="center"/>
    </xf>
    <xf numFmtId="2" fontId="14" fillId="0" borderId="44" xfId="0" applyNumberFormat="1" applyFont="1" applyFill="1" applyBorder="1" applyAlignment="1">
      <alignment horizontal="center" vertical="center"/>
    </xf>
    <xf numFmtId="0" fontId="14" fillId="5" borderId="66" xfId="0" applyFont="1" applyFill="1" applyBorder="1" applyAlignment="1">
      <alignment horizontal="center" vertical="center"/>
    </xf>
    <xf numFmtId="164" fontId="30" fillId="0" borderId="47" xfId="0" applyNumberFormat="1" applyFont="1" applyBorder="1" applyAlignment="1">
      <alignment horizontal="center" vertical="center"/>
    </xf>
    <xf numFmtId="2" fontId="14" fillId="0" borderId="6" xfId="0" applyNumberFormat="1" applyFont="1" applyFill="1" applyBorder="1" applyAlignment="1">
      <alignment horizontal="center" vertical="center"/>
    </xf>
    <xf numFmtId="164" fontId="30" fillId="0" borderId="3" xfId="0" applyNumberFormat="1" applyFont="1" applyFill="1" applyBorder="1" applyAlignment="1">
      <alignment horizontal="center" vertical="center"/>
    </xf>
    <xf numFmtId="164" fontId="30" fillId="0" borderId="3" xfId="0" applyNumberFormat="1" applyFont="1" applyBorder="1" applyAlignment="1">
      <alignment horizontal="center"/>
    </xf>
    <xf numFmtId="0" fontId="44" fillId="4" borderId="32" xfId="0" applyFont="1" applyFill="1" applyBorder="1" applyAlignment="1">
      <alignment horizontal="right" vertical="center"/>
    </xf>
    <xf numFmtId="0" fontId="44" fillId="4" borderId="1" xfId="0" applyFont="1" applyFill="1" applyBorder="1" applyAlignment="1">
      <alignment horizontal="right" vertical="center"/>
    </xf>
    <xf numFmtId="9" fontId="44" fillId="4" borderId="37" xfId="0" applyNumberFormat="1" applyFont="1" applyFill="1" applyBorder="1" applyAlignment="1">
      <alignment horizontal="center" vertical="center"/>
    </xf>
    <xf numFmtId="9" fontId="44" fillId="4" borderId="38" xfId="0" applyNumberFormat="1" applyFont="1" applyFill="1" applyBorder="1" applyAlignment="1">
      <alignment horizontal="center" vertical="center"/>
    </xf>
    <xf numFmtId="164" fontId="40" fillId="0" borderId="0" xfId="0" applyNumberFormat="1" applyFont="1" applyBorder="1" applyAlignment="1">
      <alignment horizontal="center" vertical="center"/>
    </xf>
    <xf numFmtId="164" fontId="40" fillId="0" borderId="0" xfId="0" applyNumberFormat="1" applyFont="1" applyAlignment="1">
      <alignment horizontal="center" vertical="center"/>
    </xf>
    <xf numFmtId="0" fontId="45" fillId="8" borderId="44" xfId="0" applyFont="1" applyFill="1" applyBorder="1" applyAlignment="1">
      <alignment horizontal="center" vertical="center"/>
    </xf>
    <xf numFmtId="0" fontId="45" fillId="8" borderId="41" xfId="0" applyFont="1" applyFill="1" applyBorder="1" applyAlignment="1">
      <alignment horizontal="center" vertical="center"/>
    </xf>
    <xf numFmtId="2" fontId="46" fillId="8" borderId="50" xfId="0" applyNumberFormat="1" applyFont="1" applyFill="1" applyBorder="1" applyAlignment="1">
      <alignment horizontal="center" vertical="center"/>
    </xf>
    <xf numFmtId="2" fontId="46" fillId="8" borderId="51" xfId="0" applyNumberFormat="1" applyFont="1" applyFill="1" applyBorder="1" applyAlignment="1">
      <alignment horizontal="center" vertical="center"/>
    </xf>
    <xf numFmtId="0" fontId="46" fillId="8" borderId="47" xfId="0" applyFont="1" applyFill="1" applyBorder="1" applyAlignment="1">
      <alignment horizontal="center" vertical="center"/>
    </xf>
    <xf numFmtId="0" fontId="46" fillId="8" borderId="40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2" fontId="55" fillId="0" borderId="27" xfId="0" applyNumberFormat="1" applyFont="1" applyFill="1" applyBorder="1" applyAlignment="1">
      <alignment horizontal="center" vertical="center"/>
    </xf>
    <xf numFmtId="2" fontId="55" fillId="0" borderId="16" xfId="0" applyNumberFormat="1" applyFont="1" applyFill="1" applyBorder="1" applyAlignment="1">
      <alignment horizontal="center" vertical="center"/>
    </xf>
    <xf numFmtId="2" fontId="55" fillId="0" borderId="17" xfId="0" applyNumberFormat="1" applyFont="1" applyFill="1" applyBorder="1" applyAlignment="1">
      <alignment horizontal="center" vertical="center"/>
    </xf>
    <xf numFmtId="165" fontId="49" fillId="8" borderId="29" xfId="0" applyNumberFormat="1" applyFont="1" applyFill="1" applyBorder="1" applyAlignment="1">
      <alignment horizontal="center" vertical="center"/>
    </xf>
    <xf numFmtId="165" fontId="49" fillId="8" borderId="35" xfId="0" applyNumberFormat="1" applyFont="1" applyFill="1" applyBorder="1" applyAlignment="1">
      <alignment horizontal="center" vertical="center"/>
    </xf>
    <xf numFmtId="165" fontId="49" fillId="8" borderId="46" xfId="0" applyNumberFormat="1" applyFont="1" applyFill="1" applyBorder="1" applyAlignment="1">
      <alignment horizontal="center" vertical="center"/>
    </xf>
    <xf numFmtId="0" fontId="49" fillId="8" borderId="29" xfId="0" applyFont="1" applyFill="1" applyBorder="1" applyAlignment="1">
      <alignment horizontal="center" vertical="center"/>
    </xf>
    <xf numFmtId="0" fontId="49" fillId="8" borderId="35" xfId="0" applyFont="1" applyFill="1" applyBorder="1" applyAlignment="1">
      <alignment horizontal="center" vertical="center"/>
    </xf>
    <xf numFmtId="0" fontId="49" fillId="8" borderId="46" xfId="0" applyFont="1" applyFill="1" applyBorder="1" applyAlignment="1">
      <alignment horizontal="center" vertical="center"/>
    </xf>
    <xf numFmtId="164" fontId="40" fillId="0" borderId="34" xfId="0" applyNumberFormat="1" applyFont="1" applyBorder="1" applyAlignment="1">
      <alignment horizontal="center"/>
    </xf>
    <xf numFmtId="164" fontId="40" fillId="0" borderId="0" xfId="0" applyNumberFormat="1" applyFont="1" applyBorder="1" applyAlignment="1">
      <alignment horizontal="center"/>
    </xf>
    <xf numFmtId="0" fontId="5" fillId="6" borderId="47" xfId="0" applyFont="1" applyFill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  <xf numFmtId="0" fontId="21" fillId="6" borderId="41" xfId="0" applyFont="1" applyFill="1" applyBorder="1" applyAlignment="1">
      <alignment horizontal="center" vertical="center"/>
    </xf>
    <xf numFmtId="2" fontId="5" fillId="6" borderId="50" xfId="0" applyNumberFormat="1" applyFont="1" applyFill="1" applyBorder="1" applyAlignment="1">
      <alignment horizontal="center" vertical="center"/>
    </xf>
    <xf numFmtId="2" fontId="5" fillId="6" borderId="51" xfId="0" applyNumberFormat="1" applyFont="1" applyFill="1" applyBorder="1" applyAlignment="1">
      <alignment horizontal="center" vertical="center"/>
    </xf>
    <xf numFmtId="0" fontId="13" fillId="6" borderId="29" xfId="0" applyFont="1" applyFill="1" applyBorder="1" applyAlignment="1">
      <alignment horizontal="center" vertical="center"/>
    </xf>
    <xf numFmtId="0" fontId="13" fillId="6" borderId="35" xfId="0" applyFont="1" applyFill="1" applyBorder="1" applyAlignment="1">
      <alignment horizontal="center" vertical="center"/>
    </xf>
    <xf numFmtId="0" fontId="13" fillId="6" borderId="46" xfId="0" applyFont="1" applyFill="1" applyBorder="1" applyAlignment="1">
      <alignment horizontal="center" vertical="center"/>
    </xf>
    <xf numFmtId="165" fontId="68" fillId="0" borderId="30" xfId="0" applyNumberFormat="1" applyFont="1" applyFill="1" applyBorder="1" applyAlignment="1">
      <alignment horizontal="center" vertical="center"/>
    </xf>
    <xf numFmtId="165" fontId="68" fillId="0" borderId="34" xfId="0" applyNumberFormat="1" applyFont="1" applyFill="1" applyBorder="1" applyAlignment="1">
      <alignment horizontal="center" vertical="center"/>
    </xf>
    <xf numFmtId="165" fontId="68" fillId="0" borderId="7" xfId="0" applyNumberFormat="1" applyFont="1" applyFill="1" applyBorder="1" applyAlignment="1">
      <alignment horizontal="center" vertical="center"/>
    </xf>
    <xf numFmtId="165" fontId="68" fillId="0" borderId="0" xfId="0" applyNumberFormat="1" applyFont="1" applyFill="1" applyBorder="1" applyAlignment="1">
      <alignment horizontal="center" vertical="center"/>
    </xf>
    <xf numFmtId="0" fontId="5" fillId="7" borderId="47" xfId="0" applyFont="1" applyFill="1" applyBorder="1" applyAlignment="1">
      <alignment horizontal="center" vertical="center"/>
    </xf>
    <xf numFmtId="0" fontId="5" fillId="7" borderId="40" xfId="0" applyFont="1" applyFill="1" applyBorder="1" applyAlignment="1">
      <alignment horizontal="center" vertical="center"/>
    </xf>
    <xf numFmtId="0" fontId="21" fillId="7" borderId="44" xfId="0" applyFont="1" applyFill="1" applyBorder="1" applyAlignment="1">
      <alignment horizontal="center" vertical="center"/>
    </xf>
    <xf numFmtId="0" fontId="21" fillId="7" borderId="41" xfId="0" applyFont="1" applyFill="1" applyBorder="1" applyAlignment="1">
      <alignment horizontal="center" vertical="center"/>
    </xf>
    <xf numFmtId="2" fontId="5" fillId="7" borderId="50" xfId="0" applyNumberFormat="1" applyFont="1" applyFill="1" applyBorder="1" applyAlignment="1">
      <alignment horizontal="center" vertical="center"/>
    </xf>
    <xf numFmtId="2" fontId="5" fillId="7" borderId="51" xfId="0" applyNumberFormat="1" applyFont="1" applyFill="1" applyBorder="1" applyAlignment="1">
      <alignment horizontal="center" vertical="center"/>
    </xf>
    <xf numFmtId="0" fontId="13" fillId="7" borderId="29" xfId="0" applyFont="1" applyFill="1" applyBorder="1" applyAlignment="1">
      <alignment horizontal="center" vertical="center"/>
    </xf>
    <xf numFmtId="0" fontId="13" fillId="7" borderId="35" xfId="0" applyFont="1" applyFill="1" applyBorder="1" applyAlignment="1">
      <alignment horizontal="center" vertical="center"/>
    </xf>
    <xf numFmtId="0" fontId="13" fillId="7" borderId="46" xfId="0" applyFont="1" applyFill="1" applyBorder="1" applyAlignment="1">
      <alignment horizontal="center" vertical="center"/>
    </xf>
  </cellXfs>
  <cellStyles count="2">
    <cellStyle name="normální" xfId="0" builtinId="0"/>
    <cellStyle name="Standard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A810"/>
      <color rgb="FF33CC33"/>
      <color rgb="FF009A0F"/>
      <color rgb="FF008A3E"/>
      <color rgb="FFFFA48B"/>
      <color rgb="FF3198BD"/>
      <color rgb="FF007BB8"/>
      <color rgb="FFFFA471"/>
      <color rgb="FFFFB343"/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3"/>
  <sheetViews>
    <sheetView tabSelected="1" zoomScaleSheetLayoutView="100" workbookViewId="0">
      <selection activeCell="I2" sqref="I2:I3"/>
    </sheetView>
  </sheetViews>
  <sheetFormatPr defaultColWidth="11.42578125" defaultRowHeight="15.75" customHeight="1"/>
  <cols>
    <col min="1" max="1" width="37.42578125" style="58" customWidth="1"/>
    <col min="2" max="2" width="11.5703125" style="22" customWidth="1"/>
    <col min="3" max="3" width="5.140625" style="32" customWidth="1"/>
    <col min="4" max="4" width="6.5703125" style="35" customWidth="1"/>
    <col min="5" max="5" width="9.42578125" style="123" customWidth="1"/>
    <col min="6" max="6" width="7.7109375" style="6" customWidth="1"/>
    <col min="7" max="7" width="6.5703125" style="35" customWidth="1"/>
    <col min="8" max="8" width="9.42578125" style="438" customWidth="1"/>
    <col min="9" max="9" width="7.7109375" style="10" customWidth="1"/>
    <col min="10" max="11" width="10" style="60" customWidth="1"/>
    <col min="12" max="16384" width="11.42578125" style="1"/>
  </cols>
  <sheetData>
    <row r="1" spans="1:11" ht="3.75" customHeight="1" thickBot="1"/>
    <row r="2" spans="1:11" ht="18.75" customHeight="1">
      <c r="A2" s="358" t="s">
        <v>492</v>
      </c>
      <c r="B2" s="359"/>
      <c r="C2" s="360"/>
      <c r="D2" s="361"/>
      <c r="E2" s="416"/>
      <c r="F2" s="362"/>
      <c r="G2" s="619" t="s">
        <v>287</v>
      </c>
      <c r="H2" s="619"/>
      <c r="I2" s="621">
        <v>0</v>
      </c>
    </row>
    <row r="3" spans="1:11" ht="15" customHeight="1" thickBot="1">
      <c r="A3" s="363" t="s">
        <v>605</v>
      </c>
      <c r="B3" s="364"/>
      <c r="C3" s="365"/>
      <c r="D3" s="366"/>
      <c r="E3" s="417"/>
      <c r="F3" s="367"/>
      <c r="G3" s="620"/>
      <c r="H3" s="620"/>
      <c r="I3" s="622"/>
    </row>
    <row r="4" spans="1:11" ht="15" customHeight="1">
      <c r="A4" s="277" t="s">
        <v>600</v>
      </c>
      <c r="B4" s="90"/>
      <c r="C4" s="278"/>
      <c r="D4" s="91"/>
      <c r="E4" s="77"/>
      <c r="F4" s="279"/>
      <c r="G4" s="280"/>
      <c r="H4" s="439"/>
      <c r="I4" s="557"/>
    </row>
    <row r="5" spans="1:11" ht="15" customHeight="1">
      <c r="A5" s="63" t="s">
        <v>289</v>
      </c>
      <c r="B5" s="64"/>
      <c r="C5" s="34"/>
      <c r="F5" s="7"/>
      <c r="G5" s="59"/>
      <c r="H5" s="440"/>
      <c r="I5" s="558"/>
    </row>
    <row r="6" spans="1:11" ht="15" customHeight="1">
      <c r="A6" s="63" t="s">
        <v>597</v>
      </c>
      <c r="B6" s="64"/>
      <c r="C6" s="34"/>
      <c r="F6" s="7"/>
      <c r="G6" s="59" t="s">
        <v>300</v>
      </c>
      <c r="H6" s="440"/>
      <c r="I6" s="558"/>
    </row>
    <row r="7" spans="1:11" ht="3.75" customHeight="1" thickBot="1">
      <c r="A7" s="283"/>
      <c r="B7" s="284"/>
      <c r="C7" s="285"/>
      <c r="D7" s="286"/>
      <c r="E7" s="418"/>
      <c r="F7" s="287"/>
      <c r="G7" s="286"/>
      <c r="H7" s="441"/>
      <c r="I7" s="559"/>
    </row>
    <row r="8" spans="1:11" ht="15.75" customHeight="1">
      <c r="A8" s="629" t="s">
        <v>203</v>
      </c>
      <c r="B8" s="625" t="s">
        <v>274</v>
      </c>
      <c r="C8" s="627" t="s">
        <v>0</v>
      </c>
      <c r="D8" s="640" t="s">
        <v>272</v>
      </c>
      <c r="E8" s="641"/>
      <c r="F8" s="642"/>
      <c r="G8" s="637" t="s">
        <v>273</v>
      </c>
      <c r="H8" s="638"/>
      <c r="I8" s="639"/>
      <c r="J8" s="623" t="str">
        <f>IF($I$2&lt;&gt;0,"Vaše ceny / ks bez DPH","")</f>
        <v/>
      </c>
      <c r="K8" s="624"/>
    </row>
    <row r="9" spans="1:11" s="2" customFormat="1" ht="15.75" customHeight="1" thickBot="1">
      <c r="A9" s="630"/>
      <c r="B9" s="626"/>
      <c r="C9" s="628"/>
      <c r="D9" s="562" t="s">
        <v>1</v>
      </c>
      <c r="E9" s="563" t="s">
        <v>204</v>
      </c>
      <c r="F9" s="564" t="s">
        <v>205</v>
      </c>
      <c r="G9" s="565" t="s">
        <v>1</v>
      </c>
      <c r="H9" s="566" t="s">
        <v>204</v>
      </c>
      <c r="I9" s="564" t="s">
        <v>205</v>
      </c>
      <c r="J9" s="66" t="str">
        <f>IF($I$2&lt;&gt;0,"Bez lep. (NA)","")</f>
        <v/>
      </c>
      <c r="K9" s="66" t="str">
        <f>IF($I$2&lt;&gt;0,"Samolep.(SA)","")</f>
        <v/>
      </c>
    </row>
    <row r="10" spans="1:11" s="3" customFormat="1" ht="18.75" customHeight="1" thickBot="1">
      <c r="A10" s="368" t="s">
        <v>290</v>
      </c>
      <c r="B10" s="359"/>
      <c r="C10" s="369"/>
      <c r="D10" s="311"/>
      <c r="E10" s="133"/>
      <c r="F10" s="312"/>
      <c r="G10" s="311"/>
      <c r="H10" s="442"/>
      <c r="I10" s="341"/>
      <c r="J10" s="61"/>
      <c r="K10" s="61"/>
    </row>
    <row r="11" spans="1:11" s="2" customFormat="1" ht="15.75" customHeight="1">
      <c r="A11" s="355" t="s">
        <v>163</v>
      </c>
      <c r="B11" s="569" t="s">
        <v>2</v>
      </c>
      <c r="C11" s="391">
        <v>2.6</v>
      </c>
      <c r="D11" s="570">
        <v>10120</v>
      </c>
      <c r="E11" s="571">
        <v>2718.1</v>
      </c>
      <c r="F11" s="572">
        <f t="shared" ref="F11:F42" si="0">E11/C11</f>
        <v>1045.4230769230769</v>
      </c>
      <c r="G11" s="573">
        <v>10125</v>
      </c>
      <c r="H11" s="303">
        <v>3163.6</v>
      </c>
      <c r="I11" s="572">
        <f t="shared" ref="I11:I42" si="1">H11/C11</f>
        <v>1216.7692307692307</v>
      </c>
      <c r="J11" s="60" t="str">
        <f t="shared" ref="J11:J29" si="2">IF($I$2&lt;&gt;0,E11*(1-$I$2),"")</f>
        <v/>
      </c>
      <c r="K11" s="60" t="str">
        <f t="shared" ref="K11:K29" si="3">IF($I$2&lt;&gt;0,H11*(1-$I$2),"")</f>
        <v/>
      </c>
    </row>
    <row r="12" spans="1:11" s="2" customFormat="1" ht="15.75" customHeight="1">
      <c r="A12" s="552" t="s">
        <v>114</v>
      </c>
      <c r="B12" s="453" t="s">
        <v>2</v>
      </c>
      <c r="C12" s="395">
        <v>2.6</v>
      </c>
      <c r="D12" s="405">
        <v>15412</v>
      </c>
      <c r="E12" s="419">
        <v>2732.3549370000001</v>
      </c>
      <c r="F12" s="400">
        <f t="shared" si="0"/>
        <v>1050.905745</v>
      </c>
      <c r="G12" s="134">
        <v>15420</v>
      </c>
      <c r="H12" s="305">
        <v>3179.1184560000002</v>
      </c>
      <c r="I12" s="400">
        <f t="shared" si="1"/>
        <v>1222.7378676923076</v>
      </c>
      <c r="J12" s="60" t="str">
        <f t="shared" si="2"/>
        <v/>
      </c>
      <c r="K12" s="60" t="str">
        <f t="shared" si="3"/>
        <v/>
      </c>
    </row>
    <row r="13" spans="1:11" s="2" customFormat="1" ht="15.75" customHeight="1">
      <c r="A13" s="350" t="s">
        <v>443</v>
      </c>
      <c r="B13" s="453" t="s">
        <v>2</v>
      </c>
      <c r="C13" s="395">
        <v>2.6</v>
      </c>
      <c r="D13" s="405">
        <v>19596</v>
      </c>
      <c r="E13" s="419">
        <v>3222.5880000000002</v>
      </c>
      <c r="F13" s="400">
        <f t="shared" si="0"/>
        <v>1239.4569230769232</v>
      </c>
      <c r="G13" s="134">
        <v>19602</v>
      </c>
      <c r="H13" s="305">
        <v>3739.422</v>
      </c>
      <c r="I13" s="400">
        <f t="shared" si="1"/>
        <v>1438.2392307692307</v>
      </c>
      <c r="J13" s="60" t="str">
        <f t="shared" si="2"/>
        <v/>
      </c>
      <c r="K13" s="60" t="str">
        <f t="shared" si="3"/>
        <v/>
      </c>
    </row>
    <row r="14" spans="1:11" s="2" customFormat="1" ht="15.75" customHeight="1">
      <c r="A14" s="350" t="s">
        <v>486</v>
      </c>
      <c r="B14" s="453" t="s">
        <v>73</v>
      </c>
      <c r="C14" s="395">
        <v>2.6</v>
      </c>
      <c r="D14" s="405">
        <v>18424</v>
      </c>
      <c r="E14" s="568">
        <v>3015.3</v>
      </c>
      <c r="F14" s="400">
        <f t="shared" si="0"/>
        <v>1159.7307692307693</v>
      </c>
      <c r="G14" s="134">
        <v>18443</v>
      </c>
      <c r="H14" s="574">
        <v>3453.2</v>
      </c>
      <c r="I14" s="400">
        <f t="shared" si="1"/>
        <v>1328.153846153846</v>
      </c>
      <c r="J14" s="60" t="str">
        <f t="shared" si="2"/>
        <v/>
      </c>
      <c r="K14" s="60" t="str">
        <f t="shared" si="3"/>
        <v/>
      </c>
    </row>
    <row r="15" spans="1:11" s="2" customFormat="1" ht="15.75" customHeight="1">
      <c r="A15" s="350" t="s">
        <v>164</v>
      </c>
      <c r="B15" s="453" t="s">
        <v>2</v>
      </c>
      <c r="C15" s="395">
        <v>2.6</v>
      </c>
      <c r="D15" s="405">
        <v>10135</v>
      </c>
      <c r="E15" s="419">
        <v>2718.1</v>
      </c>
      <c r="F15" s="400">
        <f t="shared" si="0"/>
        <v>1045.4230769230769</v>
      </c>
      <c r="G15" s="134">
        <v>10139</v>
      </c>
      <c r="H15" s="305">
        <v>3163.6</v>
      </c>
      <c r="I15" s="400">
        <f t="shared" si="1"/>
        <v>1216.7692307692307</v>
      </c>
      <c r="J15" s="60" t="str">
        <f t="shared" si="2"/>
        <v/>
      </c>
      <c r="K15" s="60" t="str">
        <f t="shared" si="3"/>
        <v/>
      </c>
    </row>
    <row r="16" spans="1:11" s="2" customFormat="1" ht="15.75" customHeight="1">
      <c r="A16" s="350" t="s">
        <v>118</v>
      </c>
      <c r="B16" s="453" t="s">
        <v>2</v>
      </c>
      <c r="C16" s="395">
        <v>2.6</v>
      </c>
      <c r="D16" s="405">
        <v>15290</v>
      </c>
      <c r="E16" s="419">
        <v>2776.9284269999994</v>
      </c>
      <c r="F16" s="400">
        <f t="shared" si="0"/>
        <v>1068.0493949999998</v>
      </c>
      <c r="G16" s="134">
        <v>15298</v>
      </c>
      <c r="H16" s="305">
        <v>3222.5490359999999</v>
      </c>
      <c r="I16" s="400">
        <f t="shared" si="1"/>
        <v>1239.4419369230768</v>
      </c>
      <c r="J16" s="60" t="str">
        <f t="shared" si="2"/>
        <v/>
      </c>
      <c r="K16" s="60" t="str">
        <f t="shared" si="3"/>
        <v/>
      </c>
    </row>
    <row r="17" spans="1:11" s="2" customFormat="1" ht="15.75" customHeight="1">
      <c r="A17" s="350" t="s">
        <v>444</v>
      </c>
      <c r="B17" s="453" t="s">
        <v>2</v>
      </c>
      <c r="C17" s="395">
        <v>2.6</v>
      </c>
      <c r="D17" s="405">
        <v>19597</v>
      </c>
      <c r="E17" s="419">
        <v>3222.5880000000002</v>
      </c>
      <c r="F17" s="400">
        <f t="shared" si="0"/>
        <v>1239.4569230769232</v>
      </c>
      <c r="G17" s="134">
        <v>19603</v>
      </c>
      <c r="H17" s="305">
        <v>3739.422</v>
      </c>
      <c r="I17" s="400">
        <f t="shared" si="1"/>
        <v>1438.2392307692307</v>
      </c>
      <c r="J17" s="60" t="str">
        <f t="shared" si="2"/>
        <v/>
      </c>
      <c r="K17" s="60" t="str">
        <f t="shared" si="3"/>
        <v/>
      </c>
    </row>
    <row r="18" spans="1:11" s="2" customFormat="1" ht="15.75" customHeight="1">
      <c r="A18" s="350" t="s">
        <v>109</v>
      </c>
      <c r="B18" s="453" t="s">
        <v>2</v>
      </c>
      <c r="C18" s="395">
        <v>2.6</v>
      </c>
      <c r="D18" s="405">
        <v>10143</v>
      </c>
      <c r="E18" s="419">
        <v>2718.1</v>
      </c>
      <c r="F18" s="400">
        <f t="shared" si="0"/>
        <v>1045.4230769230769</v>
      </c>
      <c r="G18" s="134">
        <v>15275</v>
      </c>
      <c r="H18" s="305">
        <v>3163.6</v>
      </c>
      <c r="I18" s="400">
        <f t="shared" si="1"/>
        <v>1216.7692307692307</v>
      </c>
      <c r="J18" s="60" t="str">
        <f t="shared" si="2"/>
        <v/>
      </c>
      <c r="K18" s="60" t="str">
        <f t="shared" si="3"/>
        <v/>
      </c>
    </row>
    <row r="19" spans="1:11" s="2" customFormat="1" ht="15.75" customHeight="1">
      <c r="A19" s="350" t="s">
        <v>445</v>
      </c>
      <c r="B19" s="453" t="s">
        <v>2</v>
      </c>
      <c r="C19" s="395">
        <v>2.6</v>
      </c>
      <c r="D19" s="405">
        <v>19598</v>
      </c>
      <c r="E19" s="419">
        <v>3222.5880000000002</v>
      </c>
      <c r="F19" s="400">
        <f t="shared" si="0"/>
        <v>1239.4569230769232</v>
      </c>
      <c r="G19" s="134">
        <v>19604</v>
      </c>
      <c r="H19" s="305">
        <v>3739.422</v>
      </c>
      <c r="I19" s="400">
        <f t="shared" si="1"/>
        <v>1438.2392307692307</v>
      </c>
      <c r="J19" s="60" t="str">
        <f t="shared" si="2"/>
        <v/>
      </c>
      <c r="K19" s="60" t="str">
        <f t="shared" si="3"/>
        <v/>
      </c>
    </row>
    <row r="20" spans="1:11" s="2" customFormat="1" ht="15.75" customHeight="1">
      <c r="A20" s="350" t="s">
        <v>165</v>
      </c>
      <c r="B20" s="453" t="s">
        <v>2</v>
      </c>
      <c r="C20" s="395">
        <v>2.6</v>
      </c>
      <c r="D20" s="405">
        <v>10147</v>
      </c>
      <c r="E20" s="419">
        <v>2718.1</v>
      </c>
      <c r="F20" s="400">
        <f t="shared" si="0"/>
        <v>1045.4230769230769</v>
      </c>
      <c r="G20" s="134">
        <v>10150</v>
      </c>
      <c r="H20" s="305">
        <v>3163.6</v>
      </c>
      <c r="I20" s="400">
        <f t="shared" si="1"/>
        <v>1216.7692307692307</v>
      </c>
      <c r="J20" s="60" t="str">
        <f t="shared" si="2"/>
        <v/>
      </c>
      <c r="K20" s="60" t="str">
        <f t="shared" si="3"/>
        <v/>
      </c>
    </row>
    <row r="21" spans="1:11" s="2" customFormat="1" ht="15.75" customHeight="1">
      <c r="A21" s="350" t="s">
        <v>446</v>
      </c>
      <c r="B21" s="453" t="s">
        <v>2</v>
      </c>
      <c r="C21" s="395">
        <v>2.6</v>
      </c>
      <c r="D21" s="405">
        <v>19599</v>
      </c>
      <c r="E21" s="419">
        <v>3222.5880000000002</v>
      </c>
      <c r="F21" s="400">
        <f t="shared" si="0"/>
        <v>1239.4569230769232</v>
      </c>
      <c r="G21" s="134">
        <v>19605</v>
      </c>
      <c r="H21" s="305">
        <v>3739.422</v>
      </c>
      <c r="I21" s="400">
        <f t="shared" si="1"/>
        <v>1438.2392307692307</v>
      </c>
      <c r="J21" s="60" t="str">
        <f t="shared" si="2"/>
        <v/>
      </c>
      <c r="K21" s="60" t="str">
        <f t="shared" si="3"/>
        <v/>
      </c>
    </row>
    <row r="22" spans="1:11" s="2" customFormat="1" ht="15.75" customHeight="1">
      <c r="A22" s="350" t="s">
        <v>416</v>
      </c>
      <c r="B22" s="453" t="s">
        <v>126</v>
      </c>
      <c r="C22" s="403">
        <v>2.6</v>
      </c>
      <c r="D22" s="405">
        <v>19088</v>
      </c>
      <c r="E22" s="419">
        <v>2808.1298699999998</v>
      </c>
      <c r="F22" s="400">
        <f t="shared" si="0"/>
        <v>1080.0499499999999</v>
      </c>
      <c r="G22" s="134">
        <v>19092</v>
      </c>
      <c r="H22" s="305">
        <v>3252.9504420000003</v>
      </c>
      <c r="I22" s="400">
        <f t="shared" si="1"/>
        <v>1251.1347853846155</v>
      </c>
      <c r="J22" s="60" t="str">
        <f t="shared" si="2"/>
        <v/>
      </c>
      <c r="K22" s="60" t="str">
        <f t="shared" si="3"/>
        <v/>
      </c>
    </row>
    <row r="23" spans="1:11" ht="15.75" customHeight="1">
      <c r="A23" s="350" t="s">
        <v>606</v>
      </c>
      <c r="B23" s="453" t="s">
        <v>126</v>
      </c>
      <c r="C23" s="403">
        <v>2.6</v>
      </c>
      <c r="D23" s="405">
        <v>19087</v>
      </c>
      <c r="E23" s="419">
        <v>2143.9848690000003</v>
      </c>
      <c r="F23" s="400">
        <f t="shared" si="0"/>
        <v>824.60956500000009</v>
      </c>
      <c r="G23" s="134">
        <v>19091</v>
      </c>
      <c r="H23" s="305">
        <v>2674.4094</v>
      </c>
      <c r="I23" s="400">
        <f t="shared" si="1"/>
        <v>1028.6189999999999</v>
      </c>
      <c r="J23" s="60" t="str">
        <f t="shared" si="2"/>
        <v/>
      </c>
      <c r="K23" s="60" t="str">
        <f t="shared" si="3"/>
        <v/>
      </c>
    </row>
    <row r="24" spans="1:11" ht="15.75" customHeight="1">
      <c r="A24" s="350" t="s">
        <v>417</v>
      </c>
      <c r="B24" s="453" t="s">
        <v>126</v>
      </c>
      <c r="C24" s="403">
        <v>2.6</v>
      </c>
      <c r="D24" s="405">
        <v>19098</v>
      </c>
      <c r="E24" s="419">
        <v>3035.4546689999997</v>
      </c>
      <c r="F24" s="400">
        <f t="shared" si="0"/>
        <v>1167.4825649999998</v>
      </c>
      <c r="G24" s="134">
        <v>19103</v>
      </c>
      <c r="H24" s="305">
        <v>3474.4463999999998</v>
      </c>
      <c r="I24" s="400">
        <f t="shared" si="1"/>
        <v>1336.3255384615384</v>
      </c>
      <c r="J24" s="60" t="str">
        <f t="shared" si="2"/>
        <v/>
      </c>
      <c r="K24" s="60" t="str">
        <f t="shared" si="3"/>
        <v/>
      </c>
    </row>
    <row r="25" spans="1:11" ht="15.75" customHeight="1">
      <c r="A25" s="350" t="s">
        <v>418</v>
      </c>
      <c r="B25" s="453" t="s">
        <v>126</v>
      </c>
      <c r="C25" s="403">
        <v>2.6</v>
      </c>
      <c r="D25" s="405">
        <v>19089</v>
      </c>
      <c r="E25" s="419">
        <v>2808.1298699999998</v>
      </c>
      <c r="F25" s="400">
        <f t="shared" si="0"/>
        <v>1080.0499499999999</v>
      </c>
      <c r="G25" s="134">
        <v>19093</v>
      </c>
      <c r="H25" s="305">
        <v>3252.9504420000003</v>
      </c>
      <c r="I25" s="400">
        <f t="shared" si="1"/>
        <v>1251.1347853846155</v>
      </c>
      <c r="J25" s="60" t="str">
        <f t="shared" si="2"/>
        <v/>
      </c>
      <c r="K25" s="60" t="str">
        <f t="shared" si="3"/>
        <v/>
      </c>
    </row>
    <row r="26" spans="1:11" ht="15.75" customHeight="1">
      <c r="A26" s="350" t="s">
        <v>419</v>
      </c>
      <c r="B26" s="453" t="s">
        <v>126</v>
      </c>
      <c r="C26" s="403">
        <v>2.6</v>
      </c>
      <c r="D26" s="405">
        <v>19097</v>
      </c>
      <c r="E26" s="419">
        <v>3604.7381399999999</v>
      </c>
      <c r="F26" s="400">
        <f t="shared" si="0"/>
        <v>1386.4377461538461</v>
      </c>
      <c r="G26" s="134">
        <v>19102</v>
      </c>
      <c r="H26" s="305">
        <v>4121.5620419999996</v>
      </c>
      <c r="I26" s="400">
        <f t="shared" si="1"/>
        <v>1585.2161699999997</v>
      </c>
      <c r="J26" s="60" t="str">
        <f t="shared" si="2"/>
        <v/>
      </c>
      <c r="K26" s="60" t="str">
        <f t="shared" si="3"/>
        <v/>
      </c>
    </row>
    <row r="27" spans="1:11" ht="15.75" customHeight="1">
      <c r="A27" s="350" t="s">
        <v>420</v>
      </c>
      <c r="B27" s="453" t="s">
        <v>126</v>
      </c>
      <c r="C27" s="403">
        <v>2.6</v>
      </c>
      <c r="D27" s="405">
        <v>19392</v>
      </c>
      <c r="E27" s="419">
        <v>2808.1298699999998</v>
      </c>
      <c r="F27" s="400">
        <f t="shared" si="0"/>
        <v>1080.0499499999999</v>
      </c>
      <c r="G27" s="134">
        <v>19395</v>
      </c>
      <c r="H27" s="305">
        <v>3252.9504420000003</v>
      </c>
      <c r="I27" s="400">
        <f t="shared" si="1"/>
        <v>1251.1347853846155</v>
      </c>
      <c r="J27" s="60" t="str">
        <f t="shared" si="2"/>
        <v/>
      </c>
      <c r="K27" s="60" t="str">
        <f t="shared" si="3"/>
        <v/>
      </c>
    </row>
    <row r="28" spans="1:11" ht="15.75" customHeight="1">
      <c r="A28" s="353" t="s">
        <v>406</v>
      </c>
      <c r="B28" s="453" t="s">
        <v>2</v>
      </c>
      <c r="C28" s="403">
        <v>2.6</v>
      </c>
      <c r="D28" s="405">
        <v>19390</v>
      </c>
      <c r="E28" s="419">
        <v>2736.8122859999994</v>
      </c>
      <c r="F28" s="400">
        <f t="shared" si="0"/>
        <v>1052.6201099999998</v>
      </c>
      <c r="G28" s="134">
        <v>19393</v>
      </c>
      <c r="H28" s="305">
        <v>3183.4615139999996</v>
      </c>
      <c r="I28" s="400">
        <f t="shared" si="1"/>
        <v>1224.4082746153845</v>
      </c>
      <c r="J28" s="60" t="str">
        <f t="shared" si="2"/>
        <v/>
      </c>
      <c r="K28" s="60" t="str">
        <f t="shared" si="3"/>
        <v/>
      </c>
    </row>
    <row r="29" spans="1:11" ht="15.75" customHeight="1">
      <c r="A29" s="350" t="s">
        <v>410</v>
      </c>
      <c r="B29" s="453" t="s">
        <v>2</v>
      </c>
      <c r="C29" s="403">
        <v>2.6</v>
      </c>
      <c r="D29" s="405">
        <v>19325</v>
      </c>
      <c r="E29" s="419">
        <v>2736.8122859999994</v>
      </c>
      <c r="F29" s="400">
        <f t="shared" si="0"/>
        <v>1052.6201099999998</v>
      </c>
      <c r="G29" s="134">
        <v>19336</v>
      </c>
      <c r="H29" s="305">
        <v>3183.4615139999996</v>
      </c>
      <c r="I29" s="400">
        <f t="shared" si="1"/>
        <v>1224.4082746153845</v>
      </c>
      <c r="J29" s="60" t="str">
        <f t="shared" si="2"/>
        <v/>
      </c>
      <c r="K29" s="60" t="str">
        <f t="shared" si="3"/>
        <v/>
      </c>
    </row>
    <row r="30" spans="1:11" ht="15.75" customHeight="1">
      <c r="A30" s="450" t="s">
        <v>408</v>
      </c>
      <c r="B30" s="454" t="s">
        <v>2</v>
      </c>
      <c r="C30" s="575">
        <v>2.6</v>
      </c>
      <c r="D30" s="404">
        <v>19396</v>
      </c>
      <c r="E30" s="420">
        <v>2736.8122859999994</v>
      </c>
      <c r="F30" s="396">
        <f t="shared" si="0"/>
        <v>1052.6201099999998</v>
      </c>
      <c r="G30" s="404">
        <v>19397</v>
      </c>
      <c r="H30" s="306">
        <v>3183.4615139999996</v>
      </c>
      <c r="I30" s="396">
        <f t="shared" si="1"/>
        <v>1224.4082746153845</v>
      </c>
      <c r="J30" s="60" t="str">
        <f t="shared" ref="J30" si="4">IF($I$2&lt;&gt;0,E30*(1-$I$2),"")</f>
        <v/>
      </c>
      <c r="K30" s="60" t="str">
        <f t="shared" ref="K30" si="5">IF($I$2&lt;&gt;0,H30*(1-$I$2),"")</f>
        <v/>
      </c>
    </row>
    <row r="31" spans="1:11" ht="15.75" customHeight="1">
      <c r="A31" s="350" t="s">
        <v>411</v>
      </c>
      <c r="B31" s="394" t="s">
        <v>2</v>
      </c>
      <c r="C31" s="403">
        <v>2.6</v>
      </c>
      <c r="D31" s="41">
        <v>19011</v>
      </c>
      <c r="E31" s="419">
        <v>2736.8122859999994</v>
      </c>
      <c r="F31" s="396">
        <f t="shared" si="0"/>
        <v>1052.6201099999998</v>
      </c>
      <c r="G31" s="41">
        <v>19022</v>
      </c>
      <c r="H31" s="306">
        <v>3183.4615139999996</v>
      </c>
      <c r="I31" s="396">
        <f t="shared" si="1"/>
        <v>1224.4082746153845</v>
      </c>
      <c r="J31" s="60" t="str">
        <f t="shared" ref="J31:J96" si="6">IF($I$2&lt;&gt;0,E31*(1-$I$2),"")</f>
        <v/>
      </c>
      <c r="K31" s="60" t="str">
        <f t="shared" ref="K31:K96" si="7">IF($I$2&lt;&gt;0,H31*(1-$I$2),"")</f>
        <v/>
      </c>
    </row>
    <row r="32" spans="1:11" s="576" customFormat="1" ht="15" customHeight="1">
      <c r="A32" s="350" t="s">
        <v>487</v>
      </c>
      <c r="B32" s="394" t="s">
        <v>2</v>
      </c>
      <c r="C32" s="403">
        <v>2.6</v>
      </c>
      <c r="D32" s="41">
        <v>19199</v>
      </c>
      <c r="E32" s="419">
        <v>2736.8122859999994</v>
      </c>
      <c r="F32" s="396">
        <f t="shared" si="0"/>
        <v>1052.6201099999998</v>
      </c>
      <c r="G32" s="405">
        <v>19207</v>
      </c>
      <c r="H32" s="306">
        <v>3183.4615139999996</v>
      </c>
      <c r="I32" s="396">
        <f t="shared" si="1"/>
        <v>1224.4082746153845</v>
      </c>
      <c r="J32" s="60" t="str">
        <f t="shared" si="6"/>
        <v/>
      </c>
      <c r="K32" s="60" t="str">
        <f t="shared" si="7"/>
        <v/>
      </c>
    </row>
    <row r="33" spans="1:11" ht="15.75" customHeight="1">
      <c r="A33" s="350" t="s">
        <v>412</v>
      </c>
      <c r="B33" s="394" t="s">
        <v>2</v>
      </c>
      <c r="C33" s="403">
        <v>2.6</v>
      </c>
      <c r="D33" s="41">
        <v>19010</v>
      </c>
      <c r="E33" s="419">
        <v>2736.8122859999994</v>
      </c>
      <c r="F33" s="396">
        <f t="shared" si="0"/>
        <v>1052.6201099999998</v>
      </c>
      <c r="G33" s="405">
        <v>19021</v>
      </c>
      <c r="H33" s="306">
        <v>3183.4615139999996</v>
      </c>
      <c r="I33" s="396">
        <f t="shared" si="1"/>
        <v>1224.4082746153845</v>
      </c>
      <c r="J33" s="60" t="str">
        <f t="shared" si="6"/>
        <v/>
      </c>
      <c r="K33" s="60" t="str">
        <f t="shared" si="7"/>
        <v/>
      </c>
    </row>
    <row r="34" spans="1:11" ht="15.75" customHeight="1">
      <c r="A34" s="353" t="s">
        <v>407</v>
      </c>
      <c r="B34" s="394" t="s">
        <v>2</v>
      </c>
      <c r="C34" s="403">
        <v>2.6</v>
      </c>
      <c r="D34" s="41">
        <v>19391</v>
      </c>
      <c r="E34" s="419">
        <v>2736.8122859999994</v>
      </c>
      <c r="F34" s="396">
        <f t="shared" si="0"/>
        <v>1052.6201099999998</v>
      </c>
      <c r="G34" s="405">
        <v>19394</v>
      </c>
      <c r="H34" s="306">
        <v>3183.4615139999996</v>
      </c>
      <c r="I34" s="396">
        <f t="shared" si="1"/>
        <v>1224.4082746153845</v>
      </c>
      <c r="J34" s="60" t="str">
        <f t="shared" si="6"/>
        <v/>
      </c>
      <c r="K34" s="60" t="str">
        <f t="shared" si="7"/>
        <v/>
      </c>
    </row>
    <row r="35" spans="1:11" s="576" customFormat="1" ht="15" customHeight="1">
      <c r="A35" s="354" t="s">
        <v>413</v>
      </c>
      <c r="B35" s="454" t="s">
        <v>2</v>
      </c>
      <c r="C35" s="403">
        <v>2.6</v>
      </c>
      <c r="D35" s="404">
        <v>19326</v>
      </c>
      <c r="E35" s="419">
        <v>2736.8122859999994</v>
      </c>
      <c r="F35" s="396">
        <f t="shared" si="0"/>
        <v>1052.6201099999998</v>
      </c>
      <c r="G35" s="404">
        <v>19337</v>
      </c>
      <c r="H35" s="306">
        <v>3183.4615139999996</v>
      </c>
      <c r="I35" s="396">
        <f t="shared" si="1"/>
        <v>1224.4082746153845</v>
      </c>
      <c r="J35" s="60" t="str">
        <f t="shared" si="6"/>
        <v/>
      </c>
      <c r="K35" s="60" t="str">
        <f t="shared" si="7"/>
        <v/>
      </c>
    </row>
    <row r="36" spans="1:11" ht="15.75" customHeight="1">
      <c r="A36" s="354" t="s">
        <v>211</v>
      </c>
      <c r="B36" s="454" t="s">
        <v>2</v>
      </c>
      <c r="C36" s="445">
        <v>2.6</v>
      </c>
      <c r="D36" s="404">
        <v>17272</v>
      </c>
      <c r="E36" s="419">
        <v>2718.1</v>
      </c>
      <c r="F36" s="396">
        <f t="shared" si="0"/>
        <v>1045.4230769230769</v>
      </c>
      <c r="G36" s="404">
        <v>17273</v>
      </c>
      <c r="H36" s="305">
        <v>3163.6</v>
      </c>
      <c r="I36" s="396">
        <f t="shared" si="1"/>
        <v>1216.7692307692307</v>
      </c>
      <c r="J36" s="60" t="str">
        <f t="shared" si="6"/>
        <v/>
      </c>
      <c r="K36" s="60" t="str">
        <f t="shared" si="7"/>
        <v/>
      </c>
    </row>
    <row r="37" spans="1:11" s="576" customFormat="1" ht="15" customHeight="1">
      <c r="A37" s="450" t="s">
        <v>308</v>
      </c>
      <c r="B37" s="454" t="s">
        <v>325</v>
      </c>
      <c r="C37" s="403">
        <v>2.6</v>
      </c>
      <c r="D37" s="404">
        <v>18575</v>
      </c>
      <c r="E37" s="419">
        <v>2736.8122859999994</v>
      </c>
      <c r="F37" s="396">
        <f t="shared" si="0"/>
        <v>1052.6201099999998</v>
      </c>
      <c r="G37" s="404">
        <v>18589</v>
      </c>
      <c r="H37" s="306">
        <v>3183.4615139999996</v>
      </c>
      <c r="I37" s="396">
        <f t="shared" si="1"/>
        <v>1224.4082746153845</v>
      </c>
      <c r="J37" s="60" t="str">
        <f t="shared" si="6"/>
        <v/>
      </c>
      <c r="K37" s="60" t="str">
        <f t="shared" si="7"/>
        <v/>
      </c>
    </row>
    <row r="38" spans="1:11" ht="15.75" customHeight="1">
      <c r="A38" s="354" t="s">
        <v>168</v>
      </c>
      <c r="B38" s="454" t="s">
        <v>2</v>
      </c>
      <c r="C38" s="575">
        <v>2.6</v>
      </c>
      <c r="D38" s="404">
        <v>12418</v>
      </c>
      <c r="E38" s="419">
        <v>2513.9448360000001</v>
      </c>
      <c r="F38" s="396">
        <f t="shared" si="0"/>
        <v>966.90186000000006</v>
      </c>
      <c r="G38" s="404">
        <v>12432</v>
      </c>
      <c r="H38" s="306">
        <v>3044.3693669999998</v>
      </c>
      <c r="I38" s="396">
        <f t="shared" si="1"/>
        <v>1170.9112949999999</v>
      </c>
      <c r="J38" s="60" t="str">
        <f t="shared" si="6"/>
        <v/>
      </c>
      <c r="K38" s="60" t="str">
        <f t="shared" si="7"/>
        <v/>
      </c>
    </row>
    <row r="39" spans="1:11" s="576" customFormat="1" ht="16.5" customHeight="1">
      <c r="A39" s="354" t="s">
        <v>169</v>
      </c>
      <c r="B39" s="454" t="s">
        <v>2</v>
      </c>
      <c r="C39" s="395">
        <v>2.6</v>
      </c>
      <c r="D39" s="404">
        <v>13808</v>
      </c>
      <c r="E39" s="419">
        <v>2718.1</v>
      </c>
      <c r="F39" s="396">
        <f t="shared" si="0"/>
        <v>1045.4230769230769</v>
      </c>
      <c r="G39" s="404">
        <v>13810</v>
      </c>
      <c r="H39" s="305">
        <v>3163.6</v>
      </c>
      <c r="I39" s="396">
        <f t="shared" si="1"/>
        <v>1216.7692307692307</v>
      </c>
      <c r="J39" s="60" t="str">
        <f t="shared" si="6"/>
        <v/>
      </c>
      <c r="K39" s="60" t="str">
        <f t="shared" si="7"/>
        <v/>
      </c>
    </row>
    <row r="40" spans="1:11" ht="15" customHeight="1">
      <c r="A40" s="354" t="s">
        <v>447</v>
      </c>
      <c r="B40" s="454" t="s">
        <v>2</v>
      </c>
      <c r="C40" s="445">
        <v>2.6</v>
      </c>
      <c r="D40" s="404">
        <v>19600</v>
      </c>
      <c r="E40" s="305">
        <v>3222.5880000000002</v>
      </c>
      <c r="F40" s="396">
        <f t="shared" si="0"/>
        <v>1239.4569230769232</v>
      </c>
      <c r="G40" s="404">
        <v>19606</v>
      </c>
      <c r="H40" s="306">
        <v>3739.422</v>
      </c>
      <c r="I40" s="396">
        <f t="shared" si="1"/>
        <v>1438.2392307692307</v>
      </c>
      <c r="J40" s="60" t="str">
        <f t="shared" si="6"/>
        <v/>
      </c>
      <c r="K40" s="60" t="str">
        <f t="shared" si="7"/>
        <v/>
      </c>
    </row>
    <row r="41" spans="1:11" ht="15.75" customHeight="1">
      <c r="A41" s="354" t="s">
        <v>170</v>
      </c>
      <c r="B41" s="454" t="s">
        <v>2</v>
      </c>
      <c r="C41" s="395">
        <v>2.6</v>
      </c>
      <c r="D41" s="404">
        <v>10213</v>
      </c>
      <c r="E41" s="419">
        <v>2718.1</v>
      </c>
      <c r="F41" s="396">
        <f t="shared" si="0"/>
        <v>1045.4230769230769</v>
      </c>
      <c r="G41" s="404">
        <v>13807</v>
      </c>
      <c r="H41" s="305">
        <v>3163.6</v>
      </c>
      <c r="I41" s="396">
        <f t="shared" si="1"/>
        <v>1216.7692307692307</v>
      </c>
      <c r="J41" s="60" t="str">
        <f t="shared" si="6"/>
        <v/>
      </c>
      <c r="K41" s="60" t="str">
        <f t="shared" si="7"/>
        <v/>
      </c>
    </row>
    <row r="42" spans="1:11" ht="15" customHeight="1">
      <c r="A42" s="567" t="s">
        <v>212</v>
      </c>
      <c r="B42" s="454" t="s">
        <v>2</v>
      </c>
      <c r="C42" s="395">
        <v>2.6</v>
      </c>
      <c r="D42" s="404">
        <v>17032</v>
      </c>
      <c r="E42" s="419">
        <v>3335.4685439999994</v>
      </c>
      <c r="F42" s="396">
        <f t="shared" si="0"/>
        <v>1282.8725169230765</v>
      </c>
      <c r="G42" s="404">
        <v>17036</v>
      </c>
      <c r="H42" s="306">
        <v>3852.2924459999999</v>
      </c>
      <c r="I42" s="396">
        <f t="shared" si="1"/>
        <v>1481.6509407692306</v>
      </c>
      <c r="J42" s="60" t="str">
        <f t="shared" si="6"/>
        <v/>
      </c>
      <c r="K42" s="60" t="str">
        <f t="shared" si="7"/>
        <v/>
      </c>
    </row>
    <row r="43" spans="1:11" ht="15.75" customHeight="1">
      <c r="A43" s="354" t="s">
        <v>156</v>
      </c>
      <c r="B43" s="454" t="s">
        <v>2</v>
      </c>
      <c r="C43" s="395">
        <v>2.6</v>
      </c>
      <c r="D43" s="404">
        <v>10169</v>
      </c>
      <c r="E43" s="419">
        <v>2201.9304059999999</v>
      </c>
      <c r="F43" s="396">
        <f t="shared" ref="F43:F75" si="8">E43/C43</f>
        <v>846.89630999999997</v>
      </c>
      <c r="G43" s="404">
        <v>10175</v>
      </c>
      <c r="H43" s="306">
        <v>2732.3549370000001</v>
      </c>
      <c r="I43" s="396">
        <f t="shared" ref="I43:I63" si="9">H43/C43</f>
        <v>1050.905745</v>
      </c>
      <c r="J43" s="60" t="str">
        <f t="shared" si="6"/>
        <v/>
      </c>
      <c r="K43" s="60" t="str">
        <f t="shared" si="7"/>
        <v/>
      </c>
    </row>
    <row r="44" spans="1:11" ht="15.75" customHeight="1">
      <c r="A44" s="601" t="s">
        <v>603</v>
      </c>
      <c r="B44" s="394" t="s">
        <v>2</v>
      </c>
      <c r="C44" s="395">
        <v>2.6</v>
      </c>
      <c r="D44" s="41">
        <v>20500</v>
      </c>
      <c r="E44" s="419">
        <v>1638.7</v>
      </c>
      <c r="F44" s="396">
        <f t="shared" ref="F44" si="10">E44/C44</f>
        <v>630.26923076923072</v>
      </c>
      <c r="G44" s="404">
        <v>20502</v>
      </c>
      <c r="H44" s="306">
        <v>2167.5</v>
      </c>
      <c r="I44" s="396">
        <f t="shared" ref="I44" si="11">H44/C44</f>
        <v>833.65384615384608</v>
      </c>
      <c r="J44" s="60" t="str">
        <f t="shared" ref="J44" si="12">IF($I$2&lt;&gt;0,E44*(1-$I$2),"")</f>
        <v/>
      </c>
      <c r="K44" s="60" t="str">
        <f t="shared" ref="K44" si="13">IF($I$2&lt;&gt;0,H44*(1-$I$2),"")</f>
        <v/>
      </c>
    </row>
    <row r="45" spans="1:11" ht="15.75" customHeight="1">
      <c r="A45" s="354" t="s">
        <v>159</v>
      </c>
      <c r="B45" s="454" t="s">
        <v>2</v>
      </c>
      <c r="C45" s="395">
        <v>2.6</v>
      </c>
      <c r="D45" s="404">
        <v>10181</v>
      </c>
      <c r="E45" s="419">
        <v>2718.1</v>
      </c>
      <c r="F45" s="396">
        <f t="shared" si="8"/>
        <v>1045.4230769230769</v>
      </c>
      <c r="G45" s="41">
        <v>10187</v>
      </c>
      <c r="H45" s="305">
        <v>3163.6</v>
      </c>
      <c r="I45" s="396">
        <f t="shared" si="9"/>
        <v>1216.7692307692307</v>
      </c>
      <c r="J45" s="60" t="str">
        <f t="shared" si="6"/>
        <v/>
      </c>
      <c r="K45" s="60" t="str">
        <f t="shared" si="7"/>
        <v/>
      </c>
    </row>
    <row r="46" spans="1:11" ht="15.75" customHeight="1">
      <c r="A46" s="350" t="s">
        <v>159</v>
      </c>
      <c r="B46" s="394" t="s">
        <v>3</v>
      </c>
      <c r="C46" s="395">
        <v>2</v>
      </c>
      <c r="D46" s="41">
        <v>10178</v>
      </c>
      <c r="E46" s="419">
        <v>2093.1999999999998</v>
      </c>
      <c r="F46" s="396">
        <f t="shared" si="8"/>
        <v>1046.5999999999999</v>
      </c>
      <c r="G46" s="404">
        <v>10186</v>
      </c>
      <c r="H46" s="306">
        <v>2499.6</v>
      </c>
      <c r="I46" s="396">
        <f t="shared" si="9"/>
        <v>1249.8</v>
      </c>
      <c r="J46" s="60" t="str">
        <f t="shared" si="6"/>
        <v/>
      </c>
      <c r="K46" s="60" t="str">
        <f t="shared" si="7"/>
        <v/>
      </c>
    </row>
    <row r="47" spans="1:11" ht="15.75" customHeight="1">
      <c r="A47" s="567" t="s">
        <v>159</v>
      </c>
      <c r="B47" s="454" t="s">
        <v>4</v>
      </c>
      <c r="C47" s="395">
        <v>2</v>
      </c>
      <c r="D47" s="404">
        <v>12118</v>
      </c>
      <c r="E47" s="419">
        <v>2291.0773860000004</v>
      </c>
      <c r="F47" s="396">
        <f t="shared" si="8"/>
        <v>1145.5386930000002</v>
      </c>
      <c r="G47" s="41">
        <v>11502</v>
      </c>
      <c r="H47" s="306">
        <v>2701.1534940000001</v>
      </c>
      <c r="I47" s="396">
        <f t="shared" si="9"/>
        <v>1350.5767470000001</v>
      </c>
      <c r="J47" s="60" t="str">
        <f t="shared" si="6"/>
        <v/>
      </c>
      <c r="K47" s="60" t="str">
        <f t="shared" si="7"/>
        <v/>
      </c>
    </row>
    <row r="48" spans="1:11" ht="15.75" customHeight="1">
      <c r="A48" s="354" t="s">
        <v>143</v>
      </c>
      <c r="B48" s="454" t="s">
        <v>2</v>
      </c>
      <c r="C48" s="395">
        <v>2.6</v>
      </c>
      <c r="D48" s="404">
        <v>10222</v>
      </c>
      <c r="E48" s="419">
        <v>2718.1</v>
      </c>
      <c r="F48" s="396">
        <f t="shared" si="8"/>
        <v>1045.4230769230769</v>
      </c>
      <c r="G48" s="404">
        <v>11504</v>
      </c>
      <c r="H48" s="305">
        <v>3163.6</v>
      </c>
      <c r="I48" s="396">
        <f t="shared" si="9"/>
        <v>1216.7692307692307</v>
      </c>
      <c r="J48" s="60" t="str">
        <f t="shared" si="6"/>
        <v/>
      </c>
      <c r="K48" s="60" t="str">
        <f t="shared" si="7"/>
        <v/>
      </c>
    </row>
    <row r="49" spans="1:11" ht="15.75" customHeight="1">
      <c r="A49" s="567" t="s">
        <v>113</v>
      </c>
      <c r="B49" s="454" t="s">
        <v>2</v>
      </c>
      <c r="C49" s="395">
        <v>2.6</v>
      </c>
      <c r="D49" s="404">
        <v>15411</v>
      </c>
      <c r="E49" s="419">
        <v>2603.0918159999997</v>
      </c>
      <c r="F49" s="396">
        <f t="shared" si="8"/>
        <v>1001.1891599999998</v>
      </c>
      <c r="G49" s="404">
        <v>15419</v>
      </c>
      <c r="H49" s="306">
        <v>3053.1697739999995</v>
      </c>
      <c r="I49" s="396">
        <f t="shared" si="9"/>
        <v>1174.2960669230768</v>
      </c>
      <c r="J49" s="60" t="str">
        <f t="shared" si="6"/>
        <v/>
      </c>
      <c r="K49" s="60" t="str">
        <f t="shared" si="7"/>
        <v/>
      </c>
    </row>
    <row r="50" spans="1:11" ht="15.75" customHeight="1">
      <c r="A50" s="350" t="s">
        <v>119</v>
      </c>
      <c r="B50" s="394" t="s">
        <v>2</v>
      </c>
      <c r="C50" s="395">
        <v>2.6</v>
      </c>
      <c r="D50" s="41">
        <v>15291</v>
      </c>
      <c r="E50" s="419">
        <v>2776.9284269999994</v>
      </c>
      <c r="F50" s="396">
        <f t="shared" si="8"/>
        <v>1068.0493949999998</v>
      </c>
      <c r="G50" s="404">
        <v>15299</v>
      </c>
      <c r="H50" s="306">
        <v>3222.5490359999999</v>
      </c>
      <c r="I50" s="396">
        <f t="shared" si="9"/>
        <v>1239.4419369230768</v>
      </c>
      <c r="J50" s="60" t="str">
        <f t="shared" si="6"/>
        <v/>
      </c>
      <c r="K50" s="60" t="str">
        <f t="shared" si="7"/>
        <v/>
      </c>
    </row>
    <row r="51" spans="1:11" ht="15.75" customHeight="1">
      <c r="A51" s="450" t="s">
        <v>383</v>
      </c>
      <c r="B51" s="454" t="s">
        <v>325</v>
      </c>
      <c r="C51" s="403">
        <v>2.6</v>
      </c>
      <c r="D51" s="404">
        <v>18573</v>
      </c>
      <c r="E51" s="419">
        <v>2736.8122859999994</v>
      </c>
      <c r="F51" s="396">
        <f t="shared" si="8"/>
        <v>1052.6201099999998</v>
      </c>
      <c r="G51" s="404">
        <v>18587</v>
      </c>
      <c r="H51" s="306">
        <v>3183.4615139999996</v>
      </c>
      <c r="I51" s="396">
        <f t="shared" si="9"/>
        <v>1224.4082746153845</v>
      </c>
      <c r="J51" s="60" t="str">
        <f t="shared" si="6"/>
        <v/>
      </c>
      <c r="K51" s="60" t="str">
        <f t="shared" si="7"/>
        <v/>
      </c>
    </row>
    <row r="52" spans="1:11" ht="15.75" customHeight="1">
      <c r="A52" s="354" t="s">
        <v>5</v>
      </c>
      <c r="B52" s="454" t="s">
        <v>2</v>
      </c>
      <c r="C52" s="395">
        <v>2.6</v>
      </c>
      <c r="D52" s="404">
        <v>10193</v>
      </c>
      <c r="E52" s="419">
        <v>2513.9448360000001</v>
      </c>
      <c r="F52" s="396">
        <f t="shared" si="8"/>
        <v>966.90186000000006</v>
      </c>
      <c r="G52" s="41">
        <v>10199</v>
      </c>
      <c r="H52" s="306">
        <v>3044.3693669999998</v>
      </c>
      <c r="I52" s="396">
        <f t="shared" si="9"/>
        <v>1170.9112949999999</v>
      </c>
      <c r="J52" s="60" t="str">
        <f t="shared" si="6"/>
        <v/>
      </c>
      <c r="K52" s="60" t="str">
        <f t="shared" si="7"/>
        <v/>
      </c>
    </row>
    <row r="53" spans="1:11" ht="15.75" customHeight="1">
      <c r="A53" s="353" t="s">
        <v>324</v>
      </c>
      <c r="B53" s="394" t="s">
        <v>325</v>
      </c>
      <c r="C53" s="403">
        <v>2.6</v>
      </c>
      <c r="D53" s="41">
        <v>18433</v>
      </c>
      <c r="E53" s="419">
        <v>3013.1679239999994</v>
      </c>
      <c r="F53" s="396">
        <f t="shared" si="8"/>
        <v>1158.9107399999998</v>
      </c>
      <c r="G53" s="404">
        <v>18442</v>
      </c>
      <c r="H53" s="306">
        <v>3452.7311099999997</v>
      </c>
      <c r="I53" s="396">
        <f t="shared" si="9"/>
        <v>1327.9735038461538</v>
      </c>
      <c r="J53" s="60" t="str">
        <f t="shared" si="6"/>
        <v/>
      </c>
      <c r="K53" s="60" t="str">
        <f t="shared" si="7"/>
        <v/>
      </c>
    </row>
    <row r="54" spans="1:11" ht="15.75" customHeight="1">
      <c r="A54" s="350" t="s">
        <v>166</v>
      </c>
      <c r="B54" s="394" t="s">
        <v>2</v>
      </c>
      <c r="C54" s="395">
        <v>2.6</v>
      </c>
      <c r="D54" s="41">
        <v>12416</v>
      </c>
      <c r="E54" s="419">
        <v>2718.1</v>
      </c>
      <c r="F54" s="396">
        <f t="shared" si="8"/>
        <v>1045.4230769230769</v>
      </c>
      <c r="G54" s="405">
        <v>12430</v>
      </c>
      <c r="H54" s="305">
        <v>3163.6</v>
      </c>
      <c r="I54" s="396">
        <f t="shared" si="9"/>
        <v>1216.7692307692307</v>
      </c>
      <c r="J54" s="60" t="str">
        <f t="shared" si="6"/>
        <v/>
      </c>
      <c r="K54" s="60" t="str">
        <f t="shared" si="7"/>
        <v/>
      </c>
    </row>
    <row r="55" spans="1:11" ht="15.75" customHeight="1">
      <c r="A55" s="354" t="s">
        <v>167</v>
      </c>
      <c r="B55" s="454" t="s">
        <v>2</v>
      </c>
      <c r="C55" s="575">
        <v>2.6</v>
      </c>
      <c r="D55" s="404">
        <v>12417</v>
      </c>
      <c r="E55" s="420">
        <v>2513.9448360000001</v>
      </c>
      <c r="F55" s="396">
        <f t="shared" si="8"/>
        <v>966.90186000000006</v>
      </c>
      <c r="G55" s="404">
        <v>12433</v>
      </c>
      <c r="H55" s="306">
        <v>3044.3693669999998</v>
      </c>
      <c r="I55" s="396">
        <f t="shared" si="9"/>
        <v>1170.9112949999999</v>
      </c>
      <c r="J55" s="60" t="str">
        <f t="shared" si="6"/>
        <v/>
      </c>
      <c r="K55" s="60" t="str">
        <f t="shared" si="7"/>
        <v/>
      </c>
    </row>
    <row r="56" spans="1:11" ht="15.75" customHeight="1">
      <c r="A56" s="350" t="s">
        <v>171</v>
      </c>
      <c r="B56" s="394" t="s">
        <v>2</v>
      </c>
      <c r="C56" s="395">
        <v>2.6</v>
      </c>
      <c r="D56" s="41">
        <v>10204</v>
      </c>
      <c r="E56" s="419">
        <v>2718.1</v>
      </c>
      <c r="F56" s="396">
        <f t="shared" si="8"/>
        <v>1045.4230769230769</v>
      </c>
      <c r="G56" s="41">
        <v>10210</v>
      </c>
      <c r="H56" s="305">
        <v>3163.6</v>
      </c>
      <c r="I56" s="396">
        <f t="shared" si="9"/>
        <v>1216.7692307692307</v>
      </c>
      <c r="J56" s="60" t="str">
        <f t="shared" si="6"/>
        <v/>
      </c>
      <c r="K56" s="60" t="str">
        <f t="shared" si="7"/>
        <v/>
      </c>
    </row>
    <row r="57" spans="1:11" ht="15.75" customHeight="1">
      <c r="A57" s="353" t="s">
        <v>384</v>
      </c>
      <c r="B57" s="394" t="s">
        <v>327</v>
      </c>
      <c r="C57" s="403">
        <v>2.6</v>
      </c>
      <c r="D57" s="41">
        <v>18574</v>
      </c>
      <c r="E57" s="419">
        <v>2736.8122859999994</v>
      </c>
      <c r="F57" s="396">
        <f t="shared" si="8"/>
        <v>1052.6201099999998</v>
      </c>
      <c r="G57" s="405">
        <v>18588</v>
      </c>
      <c r="H57" s="306">
        <v>3183.4615139999996</v>
      </c>
      <c r="I57" s="396">
        <f t="shared" si="9"/>
        <v>1224.4082746153845</v>
      </c>
      <c r="J57" s="60" t="str">
        <f t="shared" si="6"/>
        <v/>
      </c>
      <c r="K57" s="60" t="str">
        <f t="shared" si="7"/>
        <v/>
      </c>
    </row>
    <row r="58" spans="1:11" ht="15.75" customHeight="1">
      <c r="A58" s="354" t="s">
        <v>414</v>
      </c>
      <c r="B58" s="454" t="s">
        <v>2</v>
      </c>
      <c r="C58" s="575">
        <v>2.6</v>
      </c>
      <c r="D58" s="404">
        <v>19201</v>
      </c>
      <c r="E58" s="419">
        <v>2736.8122859999994</v>
      </c>
      <c r="F58" s="396">
        <f t="shared" si="8"/>
        <v>1052.6201099999998</v>
      </c>
      <c r="G58" s="404">
        <v>19209</v>
      </c>
      <c r="H58" s="306">
        <v>3183.4615139999996</v>
      </c>
      <c r="I58" s="396">
        <f t="shared" si="9"/>
        <v>1224.4082746153845</v>
      </c>
      <c r="J58" s="60" t="str">
        <f t="shared" si="6"/>
        <v/>
      </c>
      <c r="K58" s="60" t="str">
        <f t="shared" si="7"/>
        <v/>
      </c>
    </row>
    <row r="59" spans="1:11" s="576" customFormat="1" ht="15" customHeight="1">
      <c r="A59" s="354" t="s">
        <v>316</v>
      </c>
      <c r="B59" s="454" t="s">
        <v>2</v>
      </c>
      <c r="C59" s="445">
        <v>2.6</v>
      </c>
      <c r="D59" s="404">
        <v>17825</v>
      </c>
      <c r="E59" s="419">
        <v>3131.3448179999991</v>
      </c>
      <c r="F59" s="396">
        <f t="shared" si="8"/>
        <v>1204.3633915384612</v>
      </c>
      <c r="G59" s="404">
        <v>17846</v>
      </c>
      <c r="H59" s="306">
        <v>3648.1687199999997</v>
      </c>
      <c r="I59" s="396">
        <f t="shared" si="9"/>
        <v>1403.1418153846153</v>
      </c>
      <c r="J59" s="60" t="str">
        <f t="shared" si="6"/>
        <v/>
      </c>
      <c r="K59" s="60" t="str">
        <f t="shared" si="7"/>
        <v/>
      </c>
    </row>
    <row r="60" spans="1:11" ht="15.75" customHeight="1">
      <c r="A60" s="354" t="s">
        <v>315</v>
      </c>
      <c r="B60" s="454" t="s">
        <v>2</v>
      </c>
      <c r="C60" s="445">
        <v>2.6</v>
      </c>
      <c r="D60" s="404">
        <v>17824</v>
      </c>
      <c r="E60" s="420">
        <v>3131.3448179999991</v>
      </c>
      <c r="F60" s="396">
        <f t="shared" si="8"/>
        <v>1204.3633915384612</v>
      </c>
      <c r="G60" s="404">
        <v>17845</v>
      </c>
      <c r="H60" s="306">
        <v>3648.1687199999997</v>
      </c>
      <c r="I60" s="396">
        <f t="shared" si="9"/>
        <v>1403.1418153846153</v>
      </c>
      <c r="J60" s="60" t="str">
        <f t="shared" si="6"/>
        <v/>
      </c>
      <c r="K60" s="60" t="str">
        <f t="shared" si="7"/>
        <v/>
      </c>
    </row>
    <row r="61" spans="1:11" ht="15.75" customHeight="1">
      <c r="A61" s="354" t="s">
        <v>409</v>
      </c>
      <c r="B61" s="454" t="s">
        <v>2</v>
      </c>
      <c r="C61" s="575">
        <v>2.6</v>
      </c>
      <c r="D61" s="404">
        <v>19009</v>
      </c>
      <c r="E61" s="419">
        <v>2201.9304059999999</v>
      </c>
      <c r="F61" s="396">
        <f t="shared" si="8"/>
        <v>846.89630999999997</v>
      </c>
      <c r="G61" s="404">
        <v>19020</v>
      </c>
      <c r="H61" s="306">
        <v>2732.3549370000001</v>
      </c>
      <c r="I61" s="396">
        <f t="shared" si="9"/>
        <v>1050.905745</v>
      </c>
      <c r="J61" s="60" t="str">
        <f t="shared" si="6"/>
        <v/>
      </c>
      <c r="K61" s="60" t="str">
        <f t="shared" si="7"/>
        <v/>
      </c>
    </row>
    <row r="62" spans="1:11" ht="15.75" customHeight="1">
      <c r="A62" s="450" t="s">
        <v>326</v>
      </c>
      <c r="B62" s="454" t="s">
        <v>327</v>
      </c>
      <c r="C62" s="575">
        <v>2.6</v>
      </c>
      <c r="D62" s="404">
        <v>18577</v>
      </c>
      <c r="E62" s="419">
        <v>3131.3448179999991</v>
      </c>
      <c r="F62" s="396">
        <f t="shared" si="8"/>
        <v>1204.3633915384612</v>
      </c>
      <c r="G62" s="404">
        <v>18591</v>
      </c>
      <c r="H62" s="306">
        <v>3648.1687199999997</v>
      </c>
      <c r="I62" s="396">
        <f t="shared" si="9"/>
        <v>1403.1418153846153</v>
      </c>
      <c r="J62" s="60" t="str">
        <f t="shared" si="6"/>
        <v/>
      </c>
      <c r="K62" s="60" t="str">
        <f t="shared" si="7"/>
        <v/>
      </c>
    </row>
    <row r="63" spans="1:11" ht="15.75" customHeight="1">
      <c r="A63" s="354" t="s">
        <v>116</v>
      </c>
      <c r="B63" s="454" t="s">
        <v>2</v>
      </c>
      <c r="C63" s="445">
        <v>2.6</v>
      </c>
      <c r="D63" s="404">
        <v>15415</v>
      </c>
      <c r="E63" s="419">
        <v>2193.0157080000004</v>
      </c>
      <c r="F63" s="396">
        <f t="shared" si="8"/>
        <v>843.46758000000011</v>
      </c>
      <c r="G63" s="404">
        <v>15423</v>
      </c>
      <c r="H63" s="306">
        <v>2723.440239</v>
      </c>
      <c r="I63" s="396">
        <f t="shared" si="9"/>
        <v>1047.4770149999999</v>
      </c>
      <c r="J63" s="60" t="str">
        <f t="shared" si="6"/>
        <v/>
      </c>
      <c r="K63" s="60" t="str">
        <f t="shared" si="7"/>
        <v/>
      </c>
    </row>
    <row r="64" spans="1:11" ht="15.75" customHeight="1">
      <c r="A64" s="354" t="s">
        <v>116</v>
      </c>
      <c r="B64" s="454" t="s">
        <v>73</v>
      </c>
      <c r="C64" s="445">
        <v>2.6</v>
      </c>
      <c r="D64" s="404">
        <v>15417</v>
      </c>
      <c r="E64" s="419">
        <v>3075.5708099999997</v>
      </c>
      <c r="F64" s="396">
        <f t="shared" si="8"/>
        <v>1182.91185</v>
      </c>
      <c r="G64" s="404" t="s">
        <v>63</v>
      </c>
      <c r="H64" s="306" t="s">
        <v>63</v>
      </c>
      <c r="I64" s="396" t="s">
        <v>63</v>
      </c>
      <c r="J64" s="60" t="str">
        <f t="shared" si="6"/>
        <v/>
      </c>
    </row>
    <row r="65" spans="1:11" ht="15.75" customHeight="1">
      <c r="A65" s="354" t="s">
        <v>448</v>
      </c>
      <c r="B65" s="454" t="s">
        <v>2</v>
      </c>
      <c r="C65" s="445">
        <v>2.6</v>
      </c>
      <c r="D65" s="404">
        <v>19516</v>
      </c>
      <c r="E65" s="420">
        <v>2455.9560000000001</v>
      </c>
      <c r="F65" s="396">
        <f t="shared" si="8"/>
        <v>944.59846153846161</v>
      </c>
      <c r="G65" s="404">
        <v>19520</v>
      </c>
      <c r="H65" s="420">
        <v>2986.4580000000001</v>
      </c>
      <c r="I65" s="396">
        <f t="shared" ref="I65:I96" si="14">H65/C65</f>
        <v>1148.6376923076923</v>
      </c>
      <c r="J65" s="60" t="str">
        <f t="shared" si="6"/>
        <v/>
      </c>
      <c r="K65" s="60" t="str">
        <f t="shared" si="7"/>
        <v/>
      </c>
    </row>
    <row r="66" spans="1:11" ht="15.75" customHeight="1">
      <c r="A66" s="350" t="s">
        <v>144</v>
      </c>
      <c r="B66" s="394" t="s">
        <v>2</v>
      </c>
      <c r="C66" s="395">
        <v>2.6</v>
      </c>
      <c r="D66" s="41">
        <v>16460</v>
      </c>
      <c r="E66" s="419">
        <v>2166.2716139999998</v>
      </c>
      <c r="F66" s="396">
        <f t="shared" si="8"/>
        <v>833.18138999999985</v>
      </c>
      <c r="G66" s="41">
        <v>16461</v>
      </c>
      <c r="H66" s="306">
        <v>2696.6961449999999</v>
      </c>
      <c r="I66" s="396">
        <f t="shared" si="14"/>
        <v>1037.1908249999999</v>
      </c>
      <c r="J66" s="60" t="str">
        <f t="shared" si="6"/>
        <v/>
      </c>
      <c r="K66" s="60" t="str">
        <f t="shared" si="7"/>
        <v/>
      </c>
    </row>
    <row r="67" spans="1:11" ht="15.75" customHeight="1">
      <c r="A67" s="350" t="s">
        <v>449</v>
      </c>
      <c r="B67" s="394" t="s">
        <v>2</v>
      </c>
      <c r="C67" s="395">
        <v>2.6</v>
      </c>
      <c r="D67" s="41">
        <v>19518</v>
      </c>
      <c r="E67" s="419">
        <v>2455.9560000000001</v>
      </c>
      <c r="F67" s="396">
        <f t="shared" si="8"/>
        <v>944.59846153846161</v>
      </c>
      <c r="G67" s="41">
        <v>19522</v>
      </c>
      <c r="H67" s="420">
        <v>2986.4580000000001</v>
      </c>
      <c r="I67" s="396">
        <f t="shared" si="14"/>
        <v>1148.6376923076923</v>
      </c>
      <c r="J67" s="60" t="str">
        <f t="shared" si="6"/>
        <v/>
      </c>
      <c r="K67" s="60" t="str">
        <f t="shared" si="7"/>
        <v/>
      </c>
    </row>
    <row r="68" spans="1:11" ht="15.75" customHeight="1">
      <c r="A68" s="350" t="s">
        <v>115</v>
      </c>
      <c r="B68" s="394" t="s">
        <v>2</v>
      </c>
      <c r="C68" s="395">
        <v>2.6</v>
      </c>
      <c r="D68" s="41">
        <v>15414</v>
      </c>
      <c r="E68" s="419">
        <v>2193.0157080000004</v>
      </c>
      <c r="F68" s="396">
        <f t="shared" si="8"/>
        <v>843.46758000000011</v>
      </c>
      <c r="G68" s="41">
        <v>15422</v>
      </c>
      <c r="H68" s="306">
        <v>2723.440239</v>
      </c>
      <c r="I68" s="396">
        <f t="shared" si="14"/>
        <v>1047.4770149999999</v>
      </c>
      <c r="J68" s="60" t="str">
        <f t="shared" si="6"/>
        <v/>
      </c>
      <c r="K68" s="60" t="str">
        <f t="shared" si="7"/>
        <v/>
      </c>
    </row>
    <row r="69" spans="1:11" ht="15.75" customHeight="1">
      <c r="A69" s="354" t="s">
        <v>450</v>
      </c>
      <c r="B69" s="454" t="s">
        <v>2</v>
      </c>
      <c r="C69" s="445">
        <v>2.6</v>
      </c>
      <c r="D69" s="404">
        <v>19517</v>
      </c>
      <c r="E69" s="419">
        <v>2455.9560000000001</v>
      </c>
      <c r="F69" s="396">
        <f t="shared" si="8"/>
        <v>944.59846153846161</v>
      </c>
      <c r="G69" s="404">
        <v>19521</v>
      </c>
      <c r="H69" s="420">
        <v>2986.4580000000001</v>
      </c>
      <c r="I69" s="396">
        <f t="shared" si="14"/>
        <v>1148.6376923076923</v>
      </c>
      <c r="J69" s="60" t="str">
        <f t="shared" si="6"/>
        <v/>
      </c>
      <c r="K69" s="60" t="str">
        <f t="shared" si="7"/>
        <v/>
      </c>
    </row>
    <row r="70" spans="1:11" ht="15.75" customHeight="1">
      <c r="A70" s="350" t="s">
        <v>421</v>
      </c>
      <c r="B70" s="394" t="s">
        <v>126</v>
      </c>
      <c r="C70" s="403">
        <v>2.6</v>
      </c>
      <c r="D70" s="41">
        <v>19327</v>
      </c>
      <c r="E70" s="419">
        <v>2197.4730569999997</v>
      </c>
      <c r="F70" s="396">
        <f t="shared" si="8"/>
        <v>845.18194499999981</v>
      </c>
      <c r="G70" s="41">
        <v>19338</v>
      </c>
      <c r="H70" s="306">
        <v>2727.8975880000003</v>
      </c>
      <c r="I70" s="396">
        <f t="shared" si="14"/>
        <v>1049.19138</v>
      </c>
      <c r="J70" s="60" t="str">
        <f t="shared" si="6"/>
        <v/>
      </c>
      <c r="K70" s="60" t="str">
        <f t="shared" si="7"/>
        <v/>
      </c>
    </row>
    <row r="71" spans="1:11" ht="15.75" customHeight="1">
      <c r="A71" s="577" t="s">
        <v>503</v>
      </c>
      <c r="B71" s="578" t="s">
        <v>2</v>
      </c>
      <c r="C71" s="575">
        <v>2.6</v>
      </c>
      <c r="D71" s="404">
        <v>20146</v>
      </c>
      <c r="E71" s="307">
        <v>2735.5887000000002</v>
      </c>
      <c r="F71" s="579">
        <f t="shared" si="8"/>
        <v>1052.1495</v>
      </c>
      <c r="G71" s="404">
        <v>20194</v>
      </c>
      <c r="H71" s="580">
        <v>3180.6512999999995</v>
      </c>
      <c r="I71" s="579">
        <f t="shared" si="14"/>
        <v>1223.327423076923</v>
      </c>
      <c r="J71" s="60" t="str">
        <f t="shared" si="6"/>
        <v/>
      </c>
      <c r="K71" s="60" t="str">
        <f t="shared" si="7"/>
        <v/>
      </c>
    </row>
    <row r="72" spans="1:11" ht="15.75" customHeight="1">
      <c r="A72" s="581" t="s">
        <v>507</v>
      </c>
      <c r="B72" s="582" t="s">
        <v>2</v>
      </c>
      <c r="C72" s="403">
        <v>2.6</v>
      </c>
      <c r="D72" s="41">
        <v>20150</v>
      </c>
      <c r="E72" s="307">
        <v>2735.5887000000002</v>
      </c>
      <c r="F72" s="579">
        <f t="shared" si="8"/>
        <v>1052.1495</v>
      </c>
      <c r="G72" s="41">
        <v>20198</v>
      </c>
      <c r="H72" s="307">
        <v>3180.6512999999995</v>
      </c>
      <c r="I72" s="579">
        <f t="shared" si="14"/>
        <v>1223.327423076923</v>
      </c>
      <c r="J72" s="60" t="str">
        <f t="shared" si="6"/>
        <v/>
      </c>
      <c r="K72" s="60" t="str">
        <f t="shared" si="7"/>
        <v/>
      </c>
    </row>
    <row r="73" spans="1:11" ht="15.75" customHeight="1">
      <c r="A73" s="577" t="s">
        <v>506</v>
      </c>
      <c r="B73" s="578" t="s">
        <v>2</v>
      </c>
      <c r="C73" s="575">
        <v>2.6</v>
      </c>
      <c r="D73" s="404">
        <v>20149</v>
      </c>
      <c r="E73" s="307">
        <v>2735.5887000000002</v>
      </c>
      <c r="F73" s="579">
        <f t="shared" si="8"/>
        <v>1052.1495</v>
      </c>
      <c r="G73" s="404">
        <v>20197</v>
      </c>
      <c r="H73" s="580">
        <v>3180.6512999999995</v>
      </c>
      <c r="I73" s="579">
        <f t="shared" si="14"/>
        <v>1223.327423076923</v>
      </c>
      <c r="J73" s="60" t="str">
        <f t="shared" si="6"/>
        <v/>
      </c>
      <c r="K73" s="60" t="str">
        <f t="shared" si="7"/>
        <v/>
      </c>
    </row>
    <row r="74" spans="1:11" ht="15.75" customHeight="1">
      <c r="A74" s="577" t="s">
        <v>504</v>
      </c>
      <c r="B74" s="578" t="s">
        <v>2</v>
      </c>
      <c r="C74" s="575">
        <v>2.6</v>
      </c>
      <c r="D74" s="404">
        <v>20147</v>
      </c>
      <c r="E74" s="307">
        <v>2735.5887000000002</v>
      </c>
      <c r="F74" s="579">
        <f t="shared" si="8"/>
        <v>1052.1495</v>
      </c>
      <c r="G74" s="404">
        <v>20195</v>
      </c>
      <c r="H74" s="580">
        <v>3180.6512999999995</v>
      </c>
      <c r="I74" s="579">
        <f t="shared" si="14"/>
        <v>1223.327423076923</v>
      </c>
      <c r="J74" s="60" t="str">
        <f t="shared" si="6"/>
        <v/>
      </c>
      <c r="K74" s="60" t="str">
        <f t="shared" si="7"/>
        <v/>
      </c>
    </row>
    <row r="75" spans="1:11" ht="15.75" customHeight="1">
      <c r="A75" s="577" t="s">
        <v>502</v>
      </c>
      <c r="B75" s="578" t="s">
        <v>2</v>
      </c>
      <c r="C75" s="575">
        <v>2.6</v>
      </c>
      <c r="D75" s="404">
        <v>20145</v>
      </c>
      <c r="E75" s="307">
        <v>2735.5887000000002</v>
      </c>
      <c r="F75" s="579">
        <f t="shared" si="8"/>
        <v>1052.1495</v>
      </c>
      <c r="G75" s="404">
        <v>20193</v>
      </c>
      <c r="H75" s="580">
        <v>3180.6512999999995</v>
      </c>
      <c r="I75" s="579">
        <f t="shared" si="14"/>
        <v>1223.327423076923</v>
      </c>
      <c r="J75" s="60" t="str">
        <f t="shared" si="6"/>
        <v/>
      </c>
      <c r="K75" s="60" t="str">
        <f t="shared" si="7"/>
        <v/>
      </c>
    </row>
    <row r="76" spans="1:11" ht="15.75" customHeight="1">
      <c r="A76" s="577" t="s">
        <v>505</v>
      </c>
      <c r="B76" s="578" t="s">
        <v>2</v>
      </c>
      <c r="C76" s="575">
        <v>2.6</v>
      </c>
      <c r="D76" s="404">
        <v>20148</v>
      </c>
      <c r="E76" s="307">
        <v>2735.5887000000002</v>
      </c>
      <c r="F76" s="579">
        <f t="shared" ref="F76:F108" si="15">E76/C76</f>
        <v>1052.1495</v>
      </c>
      <c r="G76" s="404">
        <v>20196</v>
      </c>
      <c r="H76" s="580">
        <v>3180.6512999999995</v>
      </c>
      <c r="I76" s="579">
        <f t="shared" si="14"/>
        <v>1223.327423076923</v>
      </c>
      <c r="J76" s="60" t="str">
        <f t="shared" si="6"/>
        <v/>
      </c>
      <c r="K76" s="60" t="str">
        <f t="shared" si="7"/>
        <v/>
      </c>
    </row>
    <row r="77" spans="1:11" ht="15.75" customHeight="1">
      <c r="A77" s="577" t="s">
        <v>501</v>
      </c>
      <c r="B77" s="578" t="s">
        <v>2</v>
      </c>
      <c r="C77" s="575">
        <v>2.6</v>
      </c>
      <c r="D77" s="404">
        <v>20144</v>
      </c>
      <c r="E77" s="307">
        <v>2735.5887000000002</v>
      </c>
      <c r="F77" s="579">
        <f t="shared" si="15"/>
        <v>1052.1495</v>
      </c>
      <c r="G77" s="404">
        <v>20192</v>
      </c>
      <c r="H77" s="580">
        <v>3180.6512999999995</v>
      </c>
      <c r="I77" s="579">
        <f t="shared" si="14"/>
        <v>1223.327423076923</v>
      </c>
      <c r="J77" s="60" t="str">
        <f t="shared" si="6"/>
        <v/>
      </c>
      <c r="K77" s="60" t="str">
        <f t="shared" si="7"/>
        <v/>
      </c>
    </row>
    <row r="78" spans="1:11" ht="15.75" customHeight="1">
      <c r="A78" s="350" t="s">
        <v>108</v>
      </c>
      <c r="B78" s="394" t="s">
        <v>2</v>
      </c>
      <c r="C78" s="395">
        <v>2.6</v>
      </c>
      <c r="D78" s="41">
        <v>10258</v>
      </c>
      <c r="E78" s="419">
        <v>2718.1</v>
      </c>
      <c r="F78" s="396">
        <f t="shared" si="15"/>
        <v>1045.4230769230769</v>
      </c>
      <c r="G78" s="41">
        <v>10262</v>
      </c>
      <c r="H78" s="305">
        <v>3163.6</v>
      </c>
      <c r="I78" s="396">
        <f t="shared" si="14"/>
        <v>1216.7692307692307</v>
      </c>
      <c r="J78" s="60" t="str">
        <f t="shared" si="6"/>
        <v/>
      </c>
      <c r="K78" s="60" t="str">
        <f t="shared" si="7"/>
        <v/>
      </c>
    </row>
    <row r="79" spans="1:11" ht="15.75" customHeight="1">
      <c r="A79" s="354" t="s">
        <v>213</v>
      </c>
      <c r="B79" s="454" t="s">
        <v>2</v>
      </c>
      <c r="C79" s="445">
        <v>2.6</v>
      </c>
      <c r="D79" s="404">
        <v>17033</v>
      </c>
      <c r="E79" s="419">
        <v>3335.4685439999994</v>
      </c>
      <c r="F79" s="396">
        <f t="shared" si="15"/>
        <v>1282.8725169230765</v>
      </c>
      <c r="G79" s="404">
        <v>17037</v>
      </c>
      <c r="H79" s="306">
        <v>3852.2924459999999</v>
      </c>
      <c r="I79" s="396">
        <f t="shared" si="14"/>
        <v>1481.6509407692306</v>
      </c>
      <c r="J79" s="60" t="str">
        <f t="shared" si="6"/>
        <v/>
      </c>
      <c r="K79" s="60" t="str">
        <f t="shared" si="7"/>
        <v/>
      </c>
    </row>
    <row r="80" spans="1:11" ht="15.75" customHeight="1">
      <c r="A80" s="581" t="s">
        <v>500</v>
      </c>
      <c r="B80" s="582" t="s">
        <v>2</v>
      </c>
      <c r="C80" s="403">
        <v>2.6</v>
      </c>
      <c r="D80" s="41">
        <v>20143</v>
      </c>
      <c r="E80" s="307">
        <v>2735.5887000000002</v>
      </c>
      <c r="F80" s="579">
        <f t="shared" si="15"/>
        <v>1052.1495</v>
      </c>
      <c r="G80" s="405">
        <v>20191</v>
      </c>
      <c r="H80" s="307">
        <v>3180.6512999999995</v>
      </c>
      <c r="I80" s="579">
        <f t="shared" si="14"/>
        <v>1223.327423076923</v>
      </c>
      <c r="J80" s="60" t="str">
        <f t="shared" si="6"/>
        <v/>
      </c>
      <c r="K80" s="60" t="str">
        <f t="shared" si="7"/>
        <v/>
      </c>
    </row>
    <row r="81" spans="1:11" ht="15.75" customHeight="1">
      <c r="A81" s="577" t="s">
        <v>495</v>
      </c>
      <c r="B81" s="578" t="s">
        <v>2</v>
      </c>
      <c r="C81" s="575">
        <v>2.6</v>
      </c>
      <c r="D81" s="404">
        <v>20138</v>
      </c>
      <c r="E81" s="307">
        <v>2735.5887000000002</v>
      </c>
      <c r="F81" s="579">
        <f t="shared" si="15"/>
        <v>1052.1495</v>
      </c>
      <c r="G81" s="404">
        <v>20186</v>
      </c>
      <c r="H81" s="580">
        <v>3180.6512999999995</v>
      </c>
      <c r="I81" s="579">
        <f t="shared" si="14"/>
        <v>1223.327423076923</v>
      </c>
      <c r="J81" s="60" t="str">
        <f t="shared" si="6"/>
        <v/>
      </c>
      <c r="K81" s="60" t="str">
        <f t="shared" si="7"/>
        <v/>
      </c>
    </row>
    <row r="82" spans="1:11" ht="15.75" customHeight="1">
      <c r="A82" s="581" t="s">
        <v>497</v>
      </c>
      <c r="B82" s="582" t="s">
        <v>2</v>
      </c>
      <c r="C82" s="403">
        <v>2.6</v>
      </c>
      <c r="D82" s="41">
        <v>20140</v>
      </c>
      <c r="E82" s="307">
        <v>2735.5887000000002</v>
      </c>
      <c r="F82" s="579">
        <f t="shared" si="15"/>
        <v>1052.1495</v>
      </c>
      <c r="G82" s="41">
        <v>20188</v>
      </c>
      <c r="H82" s="307">
        <v>3180.6512999999995</v>
      </c>
      <c r="I82" s="579">
        <f t="shared" si="14"/>
        <v>1223.327423076923</v>
      </c>
      <c r="J82" s="60" t="str">
        <f t="shared" si="6"/>
        <v/>
      </c>
      <c r="K82" s="60" t="str">
        <f t="shared" si="7"/>
        <v/>
      </c>
    </row>
    <row r="83" spans="1:11" s="576" customFormat="1" ht="15" customHeight="1">
      <c r="A83" s="581" t="s">
        <v>498</v>
      </c>
      <c r="B83" s="582" t="s">
        <v>2</v>
      </c>
      <c r="C83" s="403">
        <v>2.6</v>
      </c>
      <c r="D83" s="41">
        <v>20141</v>
      </c>
      <c r="E83" s="307">
        <v>2735.5887000000002</v>
      </c>
      <c r="F83" s="579">
        <f t="shared" si="15"/>
        <v>1052.1495</v>
      </c>
      <c r="G83" s="41">
        <v>20189</v>
      </c>
      <c r="H83" s="307">
        <v>3180.6512999999995</v>
      </c>
      <c r="I83" s="579">
        <f t="shared" si="14"/>
        <v>1223.327423076923</v>
      </c>
      <c r="J83" s="60" t="str">
        <f t="shared" si="6"/>
        <v/>
      </c>
      <c r="K83" s="60" t="str">
        <f t="shared" si="7"/>
        <v/>
      </c>
    </row>
    <row r="84" spans="1:11" s="3" customFormat="1" ht="15.75" customHeight="1">
      <c r="A84" s="581" t="s">
        <v>496</v>
      </c>
      <c r="B84" s="582" t="s">
        <v>2</v>
      </c>
      <c r="C84" s="403">
        <v>2.6</v>
      </c>
      <c r="D84" s="41">
        <v>20139</v>
      </c>
      <c r="E84" s="307">
        <v>2735.5887000000002</v>
      </c>
      <c r="F84" s="579">
        <f t="shared" si="15"/>
        <v>1052.1495</v>
      </c>
      <c r="G84" s="41">
        <v>20187</v>
      </c>
      <c r="H84" s="307">
        <v>3180.6512999999995</v>
      </c>
      <c r="I84" s="579">
        <f t="shared" si="14"/>
        <v>1223.327423076923</v>
      </c>
      <c r="J84" s="60" t="str">
        <f t="shared" si="6"/>
        <v/>
      </c>
      <c r="K84" s="60" t="str">
        <f t="shared" si="7"/>
        <v/>
      </c>
    </row>
    <row r="85" spans="1:11" s="576" customFormat="1" ht="15" customHeight="1">
      <c r="A85" s="581" t="s">
        <v>499</v>
      </c>
      <c r="B85" s="582" t="s">
        <v>2</v>
      </c>
      <c r="C85" s="403">
        <v>2.6</v>
      </c>
      <c r="D85" s="41">
        <v>20142</v>
      </c>
      <c r="E85" s="307">
        <v>2735.5887000000002</v>
      </c>
      <c r="F85" s="579">
        <f t="shared" si="15"/>
        <v>1052.1495</v>
      </c>
      <c r="G85" s="405">
        <v>20190</v>
      </c>
      <c r="H85" s="307">
        <v>3180.6512999999995</v>
      </c>
      <c r="I85" s="579">
        <f t="shared" si="14"/>
        <v>1223.327423076923</v>
      </c>
      <c r="J85" s="60" t="str">
        <f t="shared" si="6"/>
        <v/>
      </c>
      <c r="K85" s="60" t="str">
        <f t="shared" si="7"/>
        <v/>
      </c>
    </row>
    <row r="86" spans="1:11" ht="15.75" customHeight="1">
      <c r="A86" s="581" t="s">
        <v>512</v>
      </c>
      <c r="B86" s="582" t="s">
        <v>2</v>
      </c>
      <c r="C86" s="403">
        <v>2.6</v>
      </c>
      <c r="D86" s="41">
        <v>20155</v>
      </c>
      <c r="E86" s="307">
        <v>2735.5887000000002</v>
      </c>
      <c r="F86" s="579">
        <f t="shared" si="15"/>
        <v>1052.1495</v>
      </c>
      <c r="G86" s="41">
        <v>20203</v>
      </c>
      <c r="H86" s="307">
        <v>3180.6512999999995</v>
      </c>
      <c r="I86" s="579">
        <f t="shared" si="14"/>
        <v>1223.327423076923</v>
      </c>
      <c r="J86" s="60" t="str">
        <f t="shared" si="6"/>
        <v/>
      </c>
      <c r="K86" s="60" t="str">
        <f t="shared" si="7"/>
        <v/>
      </c>
    </row>
    <row r="87" spans="1:11" s="576" customFormat="1" ht="15" customHeight="1">
      <c r="A87" s="581" t="s">
        <v>513</v>
      </c>
      <c r="B87" s="582" t="s">
        <v>2</v>
      </c>
      <c r="C87" s="403">
        <v>2.6</v>
      </c>
      <c r="D87" s="41">
        <v>20156</v>
      </c>
      <c r="E87" s="307">
        <v>2735.5887000000002</v>
      </c>
      <c r="F87" s="579">
        <f t="shared" si="15"/>
        <v>1052.1495</v>
      </c>
      <c r="G87" s="41">
        <v>20204</v>
      </c>
      <c r="H87" s="307">
        <v>3180.6512999999995</v>
      </c>
      <c r="I87" s="579">
        <f t="shared" si="14"/>
        <v>1223.327423076923</v>
      </c>
      <c r="J87" s="60" t="str">
        <f t="shared" si="6"/>
        <v/>
      </c>
      <c r="K87" s="60" t="str">
        <f t="shared" si="7"/>
        <v/>
      </c>
    </row>
    <row r="88" spans="1:11" ht="15.75" customHeight="1">
      <c r="A88" s="350" t="s">
        <v>173</v>
      </c>
      <c r="B88" s="394" t="s">
        <v>2</v>
      </c>
      <c r="C88" s="395">
        <v>2.6</v>
      </c>
      <c r="D88" s="41">
        <v>10271</v>
      </c>
      <c r="E88" s="419">
        <v>2718.1</v>
      </c>
      <c r="F88" s="396">
        <f t="shared" si="15"/>
        <v>1045.4230769230769</v>
      </c>
      <c r="G88" s="41">
        <v>12428</v>
      </c>
      <c r="H88" s="305">
        <v>3163.6</v>
      </c>
      <c r="I88" s="396">
        <f t="shared" si="14"/>
        <v>1216.7692307692307</v>
      </c>
      <c r="J88" s="60" t="str">
        <f t="shared" si="6"/>
        <v/>
      </c>
      <c r="K88" s="60" t="str">
        <f t="shared" si="7"/>
        <v/>
      </c>
    </row>
    <row r="89" spans="1:11" ht="15.75" customHeight="1">
      <c r="A89" s="353" t="s">
        <v>328</v>
      </c>
      <c r="B89" s="394" t="s">
        <v>329</v>
      </c>
      <c r="C89" s="403">
        <v>2.6</v>
      </c>
      <c r="D89" s="41">
        <v>18576</v>
      </c>
      <c r="E89" s="419">
        <v>4195.3940280000006</v>
      </c>
      <c r="F89" s="396">
        <f t="shared" si="15"/>
        <v>1613.6130876923078</v>
      </c>
      <c r="G89" s="41">
        <v>18590</v>
      </c>
      <c r="H89" s="305">
        <v>4712.2179299999989</v>
      </c>
      <c r="I89" s="396">
        <f t="shared" si="14"/>
        <v>1812.3915115384611</v>
      </c>
      <c r="J89" s="60" t="str">
        <f t="shared" si="6"/>
        <v/>
      </c>
      <c r="K89" s="60" t="str">
        <f t="shared" si="7"/>
        <v/>
      </c>
    </row>
    <row r="90" spans="1:11" ht="15.75" customHeight="1">
      <c r="A90" s="353" t="s">
        <v>451</v>
      </c>
      <c r="B90" s="394" t="s">
        <v>329</v>
      </c>
      <c r="C90" s="403">
        <v>2.6</v>
      </c>
      <c r="D90" s="41">
        <v>19680</v>
      </c>
      <c r="E90" s="419">
        <v>5133.7620000000006</v>
      </c>
      <c r="F90" s="396">
        <f t="shared" si="15"/>
        <v>1974.5238461538463</v>
      </c>
      <c r="G90" s="41">
        <v>19681</v>
      </c>
      <c r="H90" s="419">
        <v>5636.9279999999999</v>
      </c>
      <c r="I90" s="396">
        <f t="shared" si="14"/>
        <v>2168.0492307692307</v>
      </c>
      <c r="J90" s="60" t="str">
        <f t="shared" si="6"/>
        <v/>
      </c>
      <c r="K90" s="60" t="str">
        <f t="shared" si="7"/>
        <v/>
      </c>
    </row>
    <row r="91" spans="1:11" ht="15.75" customHeight="1">
      <c r="A91" s="350" t="s">
        <v>415</v>
      </c>
      <c r="B91" s="394" t="s">
        <v>2</v>
      </c>
      <c r="C91" s="403">
        <v>2.6</v>
      </c>
      <c r="D91" s="41">
        <v>19200</v>
      </c>
      <c r="E91" s="419">
        <v>2736.8122859999994</v>
      </c>
      <c r="F91" s="396">
        <f t="shared" si="15"/>
        <v>1052.6201099999998</v>
      </c>
      <c r="G91" s="41">
        <v>19208</v>
      </c>
      <c r="H91" s="305">
        <v>3183.4615139999996</v>
      </c>
      <c r="I91" s="396">
        <f t="shared" si="14"/>
        <v>1224.4082746153845</v>
      </c>
      <c r="J91" s="60" t="str">
        <f t="shared" si="6"/>
        <v/>
      </c>
      <c r="K91" s="60" t="str">
        <f t="shared" si="7"/>
        <v/>
      </c>
    </row>
    <row r="92" spans="1:11" ht="15.75" customHeight="1">
      <c r="A92" s="601" t="s">
        <v>604</v>
      </c>
      <c r="B92" s="394" t="s">
        <v>2</v>
      </c>
      <c r="C92" s="395">
        <v>2.6</v>
      </c>
      <c r="D92" s="41">
        <v>20499</v>
      </c>
      <c r="E92" s="419">
        <v>1507.6</v>
      </c>
      <c r="F92" s="396">
        <f t="shared" si="15"/>
        <v>579.84615384615381</v>
      </c>
      <c r="G92" s="404">
        <v>20501</v>
      </c>
      <c r="H92" s="306">
        <v>2036.4</v>
      </c>
      <c r="I92" s="396">
        <f t="shared" si="14"/>
        <v>783.23076923076928</v>
      </c>
      <c r="J92" s="60" t="str">
        <f t="shared" ref="J92" si="16">IF($I$2&lt;&gt;0,E92*(1-$I$2),"")</f>
        <v/>
      </c>
      <c r="K92" s="60" t="str">
        <f t="shared" ref="K92" si="17">IF($I$2&lt;&gt;0,H92*(1-$I$2),"")</f>
        <v/>
      </c>
    </row>
    <row r="93" spans="1:11" ht="15.75" customHeight="1">
      <c r="A93" s="350" t="s">
        <v>215</v>
      </c>
      <c r="B93" s="394" t="s">
        <v>2</v>
      </c>
      <c r="C93" s="395">
        <v>2.6</v>
      </c>
      <c r="D93" s="41">
        <v>10312</v>
      </c>
      <c r="E93" s="419">
        <v>2027.7</v>
      </c>
      <c r="F93" s="396">
        <f t="shared" si="15"/>
        <v>779.88461538461536</v>
      </c>
      <c r="G93" s="397">
        <v>10324</v>
      </c>
      <c r="H93" s="305">
        <v>2556.4</v>
      </c>
      <c r="I93" s="396">
        <f t="shared" si="14"/>
        <v>983.23076923076928</v>
      </c>
      <c r="J93" s="60" t="str">
        <f t="shared" si="6"/>
        <v/>
      </c>
      <c r="K93" s="60" t="str">
        <f t="shared" si="7"/>
        <v/>
      </c>
    </row>
    <row r="94" spans="1:11" s="576" customFormat="1" ht="15" customHeight="1">
      <c r="A94" s="350" t="s">
        <v>215</v>
      </c>
      <c r="B94" s="394" t="s">
        <v>3</v>
      </c>
      <c r="C94" s="395">
        <v>2</v>
      </c>
      <c r="D94" s="41">
        <v>10304</v>
      </c>
      <c r="E94" s="419">
        <v>1560.1</v>
      </c>
      <c r="F94" s="396">
        <f t="shared" si="15"/>
        <v>780.05</v>
      </c>
      <c r="G94" s="397">
        <v>10322</v>
      </c>
      <c r="H94" s="305">
        <v>1966.5</v>
      </c>
      <c r="I94" s="396">
        <f t="shared" si="14"/>
        <v>983.25</v>
      </c>
      <c r="J94" s="60" t="str">
        <f t="shared" si="6"/>
        <v/>
      </c>
      <c r="K94" s="60" t="str">
        <f t="shared" si="7"/>
        <v/>
      </c>
    </row>
    <row r="95" spans="1:11" ht="15.75" customHeight="1">
      <c r="A95" s="350" t="s">
        <v>215</v>
      </c>
      <c r="B95" s="394" t="s">
        <v>4</v>
      </c>
      <c r="C95" s="395">
        <v>2</v>
      </c>
      <c r="D95" s="41">
        <v>12114</v>
      </c>
      <c r="E95" s="419">
        <v>2416.6</v>
      </c>
      <c r="F95" s="396">
        <f t="shared" si="15"/>
        <v>1208.3</v>
      </c>
      <c r="G95" s="404">
        <v>10323</v>
      </c>
      <c r="H95" s="305">
        <v>2823</v>
      </c>
      <c r="I95" s="396">
        <f t="shared" si="14"/>
        <v>1411.5</v>
      </c>
      <c r="J95" s="60" t="str">
        <f t="shared" si="6"/>
        <v/>
      </c>
      <c r="K95" s="60" t="str">
        <f t="shared" si="7"/>
        <v/>
      </c>
    </row>
    <row r="96" spans="1:11" ht="15.75" customHeight="1">
      <c r="A96" s="567" t="s">
        <v>111</v>
      </c>
      <c r="B96" s="454" t="s">
        <v>2</v>
      </c>
      <c r="C96" s="445">
        <v>2.6</v>
      </c>
      <c r="D96" s="404">
        <v>15413</v>
      </c>
      <c r="E96" s="419">
        <v>2224.2171509999998</v>
      </c>
      <c r="F96" s="396">
        <f t="shared" si="15"/>
        <v>855.46813499999996</v>
      </c>
      <c r="G96" s="404">
        <v>15421</v>
      </c>
      <c r="H96" s="306">
        <v>2754.6416819999995</v>
      </c>
      <c r="I96" s="396">
        <f t="shared" si="14"/>
        <v>1059.4775699999998</v>
      </c>
      <c r="J96" s="60" t="str">
        <f t="shared" si="6"/>
        <v/>
      </c>
      <c r="K96" s="60" t="str">
        <f t="shared" si="7"/>
        <v/>
      </c>
    </row>
    <row r="97" spans="1:11" ht="15.75" customHeight="1">
      <c r="A97" s="552" t="s">
        <v>111</v>
      </c>
      <c r="B97" s="394" t="s">
        <v>73</v>
      </c>
      <c r="C97" s="395">
        <v>2.6</v>
      </c>
      <c r="D97" s="41">
        <v>15416</v>
      </c>
      <c r="E97" s="419">
        <v>3106.7722530000001</v>
      </c>
      <c r="F97" s="396">
        <f t="shared" si="15"/>
        <v>1194.912405</v>
      </c>
      <c r="G97" s="405" t="s">
        <v>63</v>
      </c>
      <c r="H97" s="583" t="s">
        <v>63</v>
      </c>
      <c r="I97" s="396" t="s">
        <v>63</v>
      </c>
      <c r="J97" s="60" t="str">
        <f t="shared" ref="J97:J121" si="18">IF($I$2&lt;&gt;0,E97*(1-$I$2),"")</f>
        <v/>
      </c>
    </row>
    <row r="98" spans="1:11" ht="15.75" customHeight="1">
      <c r="A98" s="354" t="s">
        <v>112</v>
      </c>
      <c r="B98" s="454" t="s">
        <v>2</v>
      </c>
      <c r="C98" s="445">
        <v>2.6</v>
      </c>
      <c r="D98" s="404">
        <v>14406</v>
      </c>
      <c r="E98" s="419">
        <v>2322.2788289999999</v>
      </c>
      <c r="F98" s="396">
        <f t="shared" si="15"/>
        <v>893.18416499999989</v>
      </c>
      <c r="G98" s="404">
        <v>14408</v>
      </c>
      <c r="H98" s="306">
        <v>2852.7033599999995</v>
      </c>
      <c r="I98" s="396">
        <f>H98/C98</f>
        <v>1097.1935999999998</v>
      </c>
      <c r="J98" s="60" t="str">
        <f t="shared" si="18"/>
        <v/>
      </c>
      <c r="K98" s="60" t="str">
        <f t="shared" ref="K98:K121" si="19">IF($I$2&lt;&gt;0,H98*(1-$I$2),"")</f>
        <v/>
      </c>
    </row>
    <row r="99" spans="1:11" ht="15.75" customHeight="1">
      <c r="A99" s="354" t="s">
        <v>112</v>
      </c>
      <c r="B99" s="454" t="s">
        <v>73</v>
      </c>
      <c r="C99" s="445">
        <v>2.6</v>
      </c>
      <c r="D99" s="404">
        <v>15296</v>
      </c>
      <c r="E99" s="419">
        <v>3127.0017600000001</v>
      </c>
      <c r="F99" s="396">
        <f t="shared" si="15"/>
        <v>1202.6929846153846</v>
      </c>
      <c r="G99" s="404" t="s">
        <v>63</v>
      </c>
      <c r="H99" s="305" t="s">
        <v>63</v>
      </c>
      <c r="I99" s="396" t="s">
        <v>63</v>
      </c>
      <c r="J99" s="60" t="str">
        <f t="shared" si="18"/>
        <v/>
      </c>
    </row>
    <row r="100" spans="1:11" ht="16.5" customHeight="1">
      <c r="A100" s="354" t="s">
        <v>160</v>
      </c>
      <c r="B100" s="454" t="s">
        <v>2</v>
      </c>
      <c r="C100" s="445">
        <v>2.6</v>
      </c>
      <c r="D100" s="404">
        <v>10291</v>
      </c>
      <c r="E100" s="419">
        <v>2250.9612450000004</v>
      </c>
      <c r="F100" s="396">
        <f t="shared" si="15"/>
        <v>865.75432500000011</v>
      </c>
      <c r="G100" s="404">
        <v>10298</v>
      </c>
      <c r="H100" s="306">
        <v>2781.3857759999996</v>
      </c>
      <c r="I100" s="396">
        <f t="shared" ref="I100:I109" si="20">H100/C100</f>
        <v>1069.7637599999998</v>
      </c>
      <c r="J100" s="60" t="str">
        <f t="shared" si="18"/>
        <v/>
      </c>
      <c r="K100" s="60" t="str">
        <f t="shared" si="19"/>
        <v/>
      </c>
    </row>
    <row r="101" spans="1:11" ht="15.75" customHeight="1">
      <c r="A101" s="354" t="s">
        <v>160</v>
      </c>
      <c r="B101" s="454" t="s">
        <v>3</v>
      </c>
      <c r="C101" s="445">
        <v>2</v>
      </c>
      <c r="D101" s="404">
        <v>10286</v>
      </c>
      <c r="E101" s="419">
        <v>1733.9087609999999</v>
      </c>
      <c r="F101" s="396">
        <f t="shared" si="15"/>
        <v>866.95438049999996</v>
      </c>
      <c r="G101" s="404">
        <v>10296</v>
      </c>
      <c r="H101" s="306">
        <v>2143.9848689999999</v>
      </c>
      <c r="I101" s="396">
        <f t="shared" si="20"/>
        <v>1071.9924344999999</v>
      </c>
      <c r="J101" s="60" t="str">
        <f t="shared" si="18"/>
        <v/>
      </c>
      <c r="K101" s="60" t="str">
        <f t="shared" si="19"/>
        <v/>
      </c>
    </row>
    <row r="102" spans="1:11" ht="15.75" customHeight="1">
      <c r="A102" s="350" t="s">
        <v>117</v>
      </c>
      <c r="B102" s="394" t="s">
        <v>2</v>
      </c>
      <c r="C102" s="395">
        <v>2.6</v>
      </c>
      <c r="D102" s="41">
        <v>14407</v>
      </c>
      <c r="E102" s="419">
        <v>2554.0609770000001</v>
      </c>
      <c r="F102" s="396">
        <f t="shared" si="15"/>
        <v>982.33114499999999</v>
      </c>
      <c r="G102" s="41">
        <v>14409</v>
      </c>
      <c r="H102" s="305">
        <v>3084.4855080000002</v>
      </c>
      <c r="I102" s="396">
        <f t="shared" si="20"/>
        <v>1186.34058</v>
      </c>
      <c r="J102" s="60" t="str">
        <f t="shared" si="18"/>
        <v/>
      </c>
      <c r="K102" s="60" t="str">
        <f t="shared" si="19"/>
        <v/>
      </c>
    </row>
    <row r="103" spans="1:11" ht="15.75" customHeight="1">
      <c r="A103" s="350" t="s">
        <v>214</v>
      </c>
      <c r="B103" s="394" t="s">
        <v>3</v>
      </c>
      <c r="C103" s="395">
        <v>2</v>
      </c>
      <c r="D103" s="41">
        <v>11656</v>
      </c>
      <c r="E103" s="419">
        <v>1417.4369819999997</v>
      </c>
      <c r="F103" s="396">
        <f t="shared" si="15"/>
        <v>708.71849099999986</v>
      </c>
      <c r="G103" s="41">
        <v>11755</v>
      </c>
      <c r="H103" s="305">
        <v>1827.5130900000001</v>
      </c>
      <c r="I103" s="396">
        <f t="shared" si="20"/>
        <v>913.75654500000007</v>
      </c>
      <c r="J103" s="60" t="str">
        <f t="shared" si="18"/>
        <v/>
      </c>
      <c r="K103" s="60" t="str">
        <f t="shared" si="19"/>
        <v/>
      </c>
    </row>
    <row r="104" spans="1:11" ht="15.75" customHeight="1">
      <c r="A104" s="354" t="s">
        <v>214</v>
      </c>
      <c r="B104" s="454" t="s">
        <v>2</v>
      </c>
      <c r="C104" s="445">
        <v>2.6</v>
      </c>
      <c r="D104" s="404">
        <v>11852</v>
      </c>
      <c r="E104" s="419">
        <v>1840.8851369999998</v>
      </c>
      <c r="F104" s="396">
        <f t="shared" si="15"/>
        <v>708.03274499999986</v>
      </c>
      <c r="G104" s="404">
        <v>11660</v>
      </c>
      <c r="H104" s="306">
        <v>2371.3096679999994</v>
      </c>
      <c r="I104" s="396">
        <f t="shared" si="20"/>
        <v>912.04217999999969</v>
      </c>
      <c r="J104" s="60" t="str">
        <f t="shared" si="18"/>
        <v/>
      </c>
      <c r="K104" s="60" t="str">
        <f t="shared" si="19"/>
        <v/>
      </c>
    </row>
    <row r="105" spans="1:11" ht="15.75" customHeight="1">
      <c r="A105" s="354" t="s">
        <v>214</v>
      </c>
      <c r="B105" s="454" t="s">
        <v>4</v>
      </c>
      <c r="C105" s="445">
        <v>2</v>
      </c>
      <c r="D105" s="404">
        <v>12117</v>
      </c>
      <c r="E105" s="419">
        <v>2099.4113789999997</v>
      </c>
      <c r="F105" s="396">
        <f t="shared" si="15"/>
        <v>1049.7056894999998</v>
      </c>
      <c r="G105" s="404">
        <v>11853</v>
      </c>
      <c r="H105" s="306">
        <v>2509.4874869999994</v>
      </c>
      <c r="I105" s="396">
        <f t="shared" si="20"/>
        <v>1254.7437434999997</v>
      </c>
      <c r="J105" s="60" t="str">
        <f t="shared" si="18"/>
        <v/>
      </c>
      <c r="K105" s="60" t="str">
        <f t="shared" si="19"/>
        <v/>
      </c>
    </row>
    <row r="106" spans="1:11" ht="15.75" customHeight="1">
      <c r="A106" s="354" t="s">
        <v>452</v>
      </c>
      <c r="B106" s="454" t="s">
        <v>2</v>
      </c>
      <c r="C106" s="445">
        <v>2.6</v>
      </c>
      <c r="D106" s="404">
        <v>19601</v>
      </c>
      <c r="E106" s="419">
        <v>2812.5480000000002</v>
      </c>
      <c r="F106" s="396">
        <f t="shared" si="15"/>
        <v>1081.7492307692307</v>
      </c>
      <c r="G106" s="404">
        <v>19607</v>
      </c>
      <c r="H106" s="420">
        <v>3257.268</v>
      </c>
      <c r="I106" s="396">
        <f t="shared" si="20"/>
        <v>1252.7953846153846</v>
      </c>
      <c r="J106" s="60" t="str">
        <f t="shared" si="18"/>
        <v/>
      </c>
      <c r="K106" s="60" t="str">
        <f t="shared" si="19"/>
        <v/>
      </c>
    </row>
    <row r="107" spans="1:11" ht="15.75" customHeight="1">
      <c r="A107" s="354" t="s">
        <v>162</v>
      </c>
      <c r="B107" s="454" t="s">
        <v>2</v>
      </c>
      <c r="C107" s="445">
        <v>2.6</v>
      </c>
      <c r="D107" s="404">
        <v>10357</v>
      </c>
      <c r="E107" s="419">
        <v>2250.9612450000004</v>
      </c>
      <c r="F107" s="396">
        <f t="shared" si="15"/>
        <v>865.75432500000011</v>
      </c>
      <c r="G107" s="404">
        <v>10363</v>
      </c>
      <c r="H107" s="306">
        <v>2781.3857759999996</v>
      </c>
      <c r="I107" s="396">
        <f t="shared" si="20"/>
        <v>1069.7637599999998</v>
      </c>
      <c r="J107" s="60" t="str">
        <f t="shared" si="18"/>
        <v/>
      </c>
      <c r="K107" s="60" t="str">
        <f t="shared" si="19"/>
        <v/>
      </c>
    </row>
    <row r="108" spans="1:11" ht="15.75" customHeight="1">
      <c r="A108" s="552" t="s">
        <v>161</v>
      </c>
      <c r="B108" s="394" t="s">
        <v>2</v>
      </c>
      <c r="C108" s="395">
        <v>2.6</v>
      </c>
      <c r="D108" s="41">
        <v>12366</v>
      </c>
      <c r="E108" s="419">
        <v>2995.3385279999998</v>
      </c>
      <c r="F108" s="396">
        <f t="shared" si="15"/>
        <v>1152.0532799999999</v>
      </c>
      <c r="G108" s="41">
        <v>12447</v>
      </c>
      <c r="H108" s="305">
        <v>3435.358878</v>
      </c>
      <c r="I108" s="396">
        <f t="shared" si="20"/>
        <v>1321.291876153846</v>
      </c>
      <c r="J108" s="60" t="str">
        <f t="shared" si="18"/>
        <v/>
      </c>
      <c r="K108" s="60" t="str">
        <f t="shared" si="19"/>
        <v/>
      </c>
    </row>
    <row r="109" spans="1:11" s="576" customFormat="1" ht="15" customHeight="1">
      <c r="A109" s="350" t="s">
        <v>157</v>
      </c>
      <c r="B109" s="394" t="s">
        <v>3</v>
      </c>
      <c r="C109" s="395">
        <v>2</v>
      </c>
      <c r="D109" s="41">
        <v>10372</v>
      </c>
      <c r="E109" s="419">
        <v>1651.8</v>
      </c>
      <c r="F109" s="396">
        <f t="shared" ref="F109:F121" si="21">E109/C109</f>
        <v>825.9</v>
      </c>
      <c r="G109" s="41">
        <v>10381</v>
      </c>
      <c r="H109" s="305">
        <v>2058.1999999999998</v>
      </c>
      <c r="I109" s="396">
        <f t="shared" si="20"/>
        <v>1029.0999999999999</v>
      </c>
      <c r="J109" s="60" t="str">
        <f t="shared" si="18"/>
        <v/>
      </c>
      <c r="K109" s="60" t="str">
        <f t="shared" si="19"/>
        <v/>
      </c>
    </row>
    <row r="110" spans="1:11" ht="15.75" customHeight="1">
      <c r="A110" s="567" t="s">
        <v>158</v>
      </c>
      <c r="B110" s="454" t="s">
        <v>4</v>
      </c>
      <c r="C110" s="445">
        <v>2</v>
      </c>
      <c r="D110" s="404">
        <v>12115</v>
      </c>
      <c r="E110" s="419">
        <v>1867.6292309999997</v>
      </c>
      <c r="F110" s="396">
        <f t="shared" si="21"/>
        <v>933.81461549999983</v>
      </c>
      <c r="G110" s="404" t="s">
        <v>63</v>
      </c>
      <c r="H110" s="305" t="s">
        <v>63</v>
      </c>
      <c r="I110" s="396" t="s">
        <v>63</v>
      </c>
      <c r="J110" s="60" t="str">
        <f t="shared" si="18"/>
        <v/>
      </c>
    </row>
    <row r="111" spans="1:11" ht="15.75" customHeight="1">
      <c r="A111" s="354" t="s">
        <v>172</v>
      </c>
      <c r="B111" s="454" t="s">
        <v>2</v>
      </c>
      <c r="C111" s="445">
        <v>2.6</v>
      </c>
      <c r="D111" s="404">
        <v>10217</v>
      </c>
      <c r="E111" s="419">
        <v>2718.1</v>
      </c>
      <c r="F111" s="396">
        <f t="shared" si="21"/>
        <v>1045.4230769230769</v>
      </c>
      <c r="G111" s="404">
        <v>10219</v>
      </c>
      <c r="H111" s="305">
        <v>3163.6</v>
      </c>
      <c r="I111" s="396">
        <f t="shared" ref="I111:I121" si="22">H111/C111</f>
        <v>1216.7692307692307</v>
      </c>
      <c r="J111" s="60" t="str">
        <f t="shared" si="18"/>
        <v/>
      </c>
      <c r="K111" s="60" t="str">
        <f t="shared" si="19"/>
        <v/>
      </c>
    </row>
    <row r="112" spans="1:11" ht="15.75" customHeight="1">
      <c r="A112" s="577" t="s">
        <v>509</v>
      </c>
      <c r="B112" s="578" t="s">
        <v>2</v>
      </c>
      <c r="C112" s="575">
        <v>2.6</v>
      </c>
      <c r="D112" s="404">
        <v>20152</v>
      </c>
      <c r="E112" s="307">
        <v>2735.5887000000002</v>
      </c>
      <c r="F112" s="579">
        <f t="shared" si="21"/>
        <v>1052.1495</v>
      </c>
      <c r="G112" s="404">
        <v>20200</v>
      </c>
      <c r="H112" s="580">
        <v>3180.6512999999995</v>
      </c>
      <c r="I112" s="579">
        <f t="shared" si="22"/>
        <v>1223.327423076923</v>
      </c>
      <c r="J112" s="60" t="str">
        <f t="shared" si="18"/>
        <v/>
      </c>
      <c r="K112" s="60" t="str">
        <f t="shared" si="19"/>
        <v/>
      </c>
    </row>
    <row r="113" spans="1:11" ht="15.75" customHeight="1">
      <c r="A113" s="577" t="s">
        <v>508</v>
      </c>
      <c r="B113" s="578" t="s">
        <v>2</v>
      </c>
      <c r="C113" s="575">
        <v>2.6</v>
      </c>
      <c r="D113" s="404">
        <v>20151</v>
      </c>
      <c r="E113" s="307">
        <v>2735.5887000000002</v>
      </c>
      <c r="F113" s="579">
        <f t="shared" si="21"/>
        <v>1052.1495</v>
      </c>
      <c r="G113" s="404">
        <v>20199</v>
      </c>
      <c r="H113" s="580">
        <v>3180.6512999999995</v>
      </c>
      <c r="I113" s="579">
        <f t="shared" si="22"/>
        <v>1223.327423076923</v>
      </c>
      <c r="J113" s="60" t="str">
        <f t="shared" si="18"/>
        <v/>
      </c>
      <c r="K113" s="60" t="str">
        <f t="shared" si="19"/>
        <v/>
      </c>
    </row>
    <row r="114" spans="1:11" ht="15.75" customHeight="1">
      <c r="A114" s="577" t="s">
        <v>510</v>
      </c>
      <c r="B114" s="578" t="s">
        <v>2</v>
      </c>
      <c r="C114" s="575">
        <v>2.6</v>
      </c>
      <c r="D114" s="404">
        <v>20153</v>
      </c>
      <c r="E114" s="307">
        <v>2735.5887000000002</v>
      </c>
      <c r="F114" s="579">
        <f t="shared" si="21"/>
        <v>1052.1495</v>
      </c>
      <c r="G114" s="404">
        <v>20201</v>
      </c>
      <c r="H114" s="580">
        <v>3180.6512999999995</v>
      </c>
      <c r="I114" s="579">
        <f t="shared" si="22"/>
        <v>1223.327423076923</v>
      </c>
      <c r="J114" s="60" t="str">
        <f t="shared" si="18"/>
        <v/>
      </c>
      <c r="K114" s="60" t="str">
        <f t="shared" si="19"/>
        <v/>
      </c>
    </row>
    <row r="115" spans="1:11" ht="15.75" customHeight="1">
      <c r="A115" s="577" t="s">
        <v>511</v>
      </c>
      <c r="B115" s="578" t="s">
        <v>2</v>
      </c>
      <c r="C115" s="575">
        <v>2.6</v>
      </c>
      <c r="D115" s="404">
        <v>20154</v>
      </c>
      <c r="E115" s="307">
        <v>2735.5887000000002</v>
      </c>
      <c r="F115" s="579">
        <f t="shared" si="21"/>
        <v>1052.1495</v>
      </c>
      <c r="G115" s="404">
        <v>20202</v>
      </c>
      <c r="H115" s="580">
        <v>3180.6512999999995</v>
      </c>
      <c r="I115" s="579">
        <f t="shared" si="22"/>
        <v>1223.327423076923</v>
      </c>
      <c r="J115" s="60" t="str">
        <f t="shared" si="18"/>
        <v/>
      </c>
      <c r="K115" s="60" t="str">
        <f t="shared" si="19"/>
        <v/>
      </c>
    </row>
    <row r="116" spans="1:11" ht="15.75" customHeight="1">
      <c r="A116" s="354" t="s">
        <v>174</v>
      </c>
      <c r="B116" s="454" t="s">
        <v>2</v>
      </c>
      <c r="C116" s="445">
        <v>2.6</v>
      </c>
      <c r="D116" s="404">
        <v>10385</v>
      </c>
      <c r="E116" s="419">
        <v>2442.6272519999993</v>
      </c>
      <c r="F116" s="396">
        <f t="shared" si="21"/>
        <v>939.4720199999997</v>
      </c>
      <c r="G116" s="404">
        <v>10389</v>
      </c>
      <c r="H116" s="306">
        <v>2973.0517829999999</v>
      </c>
      <c r="I116" s="396">
        <f t="shared" si="22"/>
        <v>1143.4814549999999</v>
      </c>
      <c r="J116" s="60" t="str">
        <f t="shared" si="18"/>
        <v/>
      </c>
      <c r="K116" s="60" t="str">
        <f t="shared" si="19"/>
        <v/>
      </c>
    </row>
    <row r="117" spans="1:11" ht="15.75" customHeight="1">
      <c r="A117" s="350" t="s">
        <v>175</v>
      </c>
      <c r="B117" s="394" t="s">
        <v>2</v>
      </c>
      <c r="C117" s="395">
        <v>2.6</v>
      </c>
      <c r="D117" s="41">
        <v>12285</v>
      </c>
      <c r="E117" s="419">
        <v>2513.9448360000001</v>
      </c>
      <c r="F117" s="396">
        <f t="shared" si="21"/>
        <v>966.90186000000006</v>
      </c>
      <c r="G117" s="41">
        <v>12431</v>
      </c>
      <c r="H117" s="305">
        <v>3044.3693669999998</v>
      </c>
      <c r="I117" s="396">
        <f t="shared" si="22"/>
        <v>1170.9112949999999</v>
      </c>
      <c r="J117" s="60" t="str">
        <f t="shared" si="18"/>
        <v/>
      </c>
      <c r="K117" s="60" t="str">
        <f t="shared" si="19"/>
        <v/>
      </c>
    </row>
    <row r="118" spans="1:11" ht="15.75" customHeight="1">
      <c r="A118" s="552" t="s">
        <v>110</v>
      </c>
      <c r="B118" s="394" t="s">
        <v>2</v>
      </c>
      <c r="C118" s="395">
        <v>2.6</v>
      </c>
      <c r="D118" s="41">
        <v>15295</v>
      </c>
      <c r="E118" s="419">
        <v>3231.2351519999997</v>
      </c>
      <c r="F118" s="396">
        <f t="shared" si="21"/>
        <v>1242.7827507692307</v>
      </c>
      <c r="G118" s="41">
        <v>15303</v>
      </c>
      <c r="H118" s="305">
        <v>3748.0590540000003</v>
      </c>
      <c r="I118" s="396">
        <f t="shared" si="22"/>
        <v>1441.5611746153847</v>
      </c>
      <c r="J118" s="60" t="str">
        <f t="shared" si="18"/>
        <v/>
      </c>
      <c r="K118" s="60" t="str">
        <f t="shared" si="19"/>
        <v/>
      </c>
    </row>
    <row r="119" spans="1:11" ht="15.75" customHeight="1">
      <c r="A119" s="354" t="s">
        <v>422</v>
      </c>
      <c r="B119" s="454" t="s">
        <v>126</v>
      </c>
      <c r="C119" s="575">
        <v>2.6</v>
      </c>
      <c r="D119" s="41">
        <v>19328</v>
      </c>
      <c r="E119" s="419">
        <v>2692.2387960000001</v>
      </c>
      <c r="F119" s="396">
        <f t="shared" si="21"/>
        <v>1035.4764600000001</v>
      </c>
      <c r="G119" s="41">
        <v>19339</v>
      </c>
      <c r="H119" s="305">
        <v>3140.0309339999994</v>
      </c>
      <c r="I119" s="396">
        <f t="shared" si="22"/>
        <v>1207.7042053846151</v>
      </c>
      <c r="J119" s="60" t="str">
        <f t="shared" si="18"/>
        <v/>
      </c>
      <c r="K119" s="60" t="str">
        <f t="shared" si="19"/>
        <v/>
      </c>
    </row>
    <row r="120" spans="1:11" ht="15.75" customHeight="1">
      <c r="A120" s="350" t="s">
        <v>216</v>
      </c>
      <c r="B120" s="394" t="s">
        <v>2</v>
      </c>
      <c r="C120" s="395">
        <v>2.6</v>
      </c>
      <c r="D120" s="41">
        <v>17276</v>
      </c>
      <c r="E120" s="419">
        <v>2714.525541</v>
      </c>
      <c r="F120" s="396">
        <f t="shared" si="21"/>
        <v>1044.0482849999999</v>
      </c>
      <c r="G120" s="397">
        <v>17277</v>
      </c>
      <c r="H120" s="305">
        <v>3161.7462239999995</v>
      </c>
      <c r="I120" s="396">
        <f t="shared" si="22"/>
        <v>1216.0562399999999</v>
      </c>
      <c r="J120" s="60" t="str">
        <f t="shared" si="18"/>
        <v/>
      </c>
      <c r="K120" s="60" t="str">
        <f t="shared" si="19"/>
        <v/>
      </c>
    </row>
    <row r="121" spans="1:11" ht="15.75" customHeight="1" thickBot="1">
      <c r="A121" s="451" t="s">
        <v>217</v>
      </c>
      <c r="B121" s="584" t="s">
        <v>218</v>
      </c>
      <c r="C121" s="585">
        <v>2.6</v>
      </c>
      <c r="D121" s="317">
        <v>17274</v>
      </c>
      <c r="E121" s="421">
        <v>2714.525541</v>
      </c>
      <c r="F121" s="586">
        <f t="shared" si="21"/>
        <v>1044.0482849999999</v>
      </c>
      <c r="G121" s="587">
        <v>17275</v>
      </c>
      <c r="H121" s="304">
        <v>3161.7462239999995</v>
      </c>
      <c r="I121" s="586">
        <f t="shared" si="22"/>
        <v>1216.0562399999999</v>
      </c>
      <c r="J121" s="60" t="str">
        <f t="shared" si="18"/>
        <v/>
      </c>
      <c r="K121" s="60" t="str">
        <f t="shared" si="19"/>
        <v/>
      </c>
    </row>
    <row r="122" spans="1:11" ht="15.75" customHeight="1" thickBot="1">
      <c r="A122" s="70"/>
      <c r="B122" s="288"/>
      <c r="C122" s="289"/>
      <c r="D122" s="122"/>
      <c r="F122" s="300"/>
      <c r="G122" s="122"/>
      <c r="H122" s="124"/>
      <c r="I122" s="300"/>
    </row>
    <row r="123" spans="1:11" ht="15.75" customHeight="1" thickBot="1">
      <c r="A123" s="370" t="s">
        <v>330</v>
      </c>
      <c r="B123" s="371"/>
      <c r="C123" s="372"/>
      <c r="D123" s="43"/>
      <c r="E123" s="54"/>
      <c r="F123" s="11"/>
      <c r="G123" s="43"/>
      <c r="H123" s="53"/>
      <c r="I123" s="11"/>
    </row>
    <row r="124" spans="1:11" ht="15.75" customHeight="1">
      <c r="A124" s="236" t="s">
        <v>331</v>
      </c>
      <c r="B124" s="290" t="s">
        <v>75</v>
      </c>
      <c r="C124" s="291">
        <v>2.6</v>
      </c>
      <c r="D124" s="47">
        <v>18605</v>
      </c>
      <c r="E124" s="303">
        <v>5142.1806720000004</v>
      </c>
      <c r="F124" s="247">
        <f t="shared" ref="F124:F125" si="23">E124/C124</f>
        <v>1977.7617969230771</v>
      </c>
      <c r="G124" s="298">
        <v>18606</v>
      </c>
      <c r="H124" s="246">
        <v>5510.0834010000008</v>
      </c>
      <c r="I124" s="247">
        <f t="shared" ref="I124:I125" si="24">H124/C124</f>
        <v>2119.2628465384619</v>
      </c>
      <c r="J124" s="60" t="str">
        <f>IF($I$2&lt;&gt;0,E124*(1-$I$2),"")</f>
        <v/>
      </c>
      <c r="K124" s="60" t="str">
        <f>IF($I$2&lt;&gt;0,H124*(1-$I$2),"")</f>
        <v/>
      </c>
    </row>
    <row r="125" spans="1:11" ht="15.75" customHeight="1" thickBot="1">
      <c r="A125" s="237" t="s">
        <v>332</v>
      </c>
      <c r="B125" s="292" t="s">
        <v>333</v>
      </c>
      <c r="C125" s="293">
        <v>2.6</v>
      </c>
      <c r="D125" s="44">
        <v>18434</v>
      </c>
      <c r="E125" s="304">
        <v>5142.1806720000004</v>
      </c>
      <c r="F125" s="197">
        <f t="shared" si="23"/>
        <v>1977.7617969230771</v>
      </c>
      <c r="G125" s="299">
        <v>18607</v>
      </c>
      <c r="H125" s="271">
        <v>5510.0834010000008</v>
      </c>
      <c r="I125" s="250">
        <f t="shared" si="24"/>
        <v>2119.2628465384619</v>
      </c>
      <c r="J125" s="60" t="str">
        <f>IF($I$2&lt;&gt;0,E125*(1-$I$2),"")</f>
        <v/>
      </c>
      <c r="K125" s="60" t="str">
        <f>IF($I$2&lt;&gt;0,H125*(1-$I$2),"")</f>
        <v/>
      </c>
    </row>
    <row r="126" spans="1:11" ht="15.75" customHeight="1" thickBot="1">
      <c r="A126" s="128"/>
      <c r="B126" s="294"/>
      <c r="C126" s="295"/>
      <c r="D126" s="49"/>
      <c r="E126" s="67"/>
      <c r="F126" s="69"/>
      <c r="G126" s="49"/>
      <c r="H126" s="68"/>
      <c r="I126" s="69"/>
    </row>
    <row r="127" spans="1:11" ht="15.75" customHeight="1" thickBot="1">
      <c r="A127" s="370" t="s">
        <v>291</v>
      </c>
      <c r="B127" s="371"/>
      <c r="C127" s="372"/>
      <c r="D127" s="43"/>
      <c r="E127" s="54"/>
      <c r="F127" s="11"/>
      <c r="G127" s="43"/>
      <c r="H127" s="53"/>
      <c r="I127" s="11"/>
    </row>
    <row r="128" spans="1:11" ht="15.75" customHeight="1">
      <c r="A128" s="588" t="s">
        <v>334</v>
      </c>
      <c r="B128" s="589" t="s">
        <v>335</v>
      </c>
      <c r="C128" s="391">
        <v>2.6</v>
      </c>
      <c r="D128" s="392">
        <v>18567</v>
      </c>
      <c r="E128" s="303">
        <v>3474.4463999999998</v>
      </c>
      <c r="F128" s="393">
        <f t="shared" ref="F128:F158" si="25">E128/C128</f>
        <v>1336.3255384615384</v>
      </c>
      <c r="G128" s="392">
        <v>18580</v>
      </c>
      <c r="H128" s="303">
        <v>3991.2703019999999</v>
      </c>
      <c r="I128" s="393">
        <f t="shared" ref="I128:I158" si="26">H128/C128</f>
        <v>1535.1039623076922</v>
      </c>
      <c r="J128" s="60" t="str">
        <f t="shared" ref="J128" si="27">IF($I$2&lt;&gt;0,E128*(1-$I$2),"")</f>
        <v/>
      </c>
      <c r="K128" s="60" t="str">
        <f t="shared" ref="K128" si="28">IF($I$2&lt;&gt;0,H128*(1-$I$2),"")</f>
        <v/>
      </c>
    </row>
    <row r="129" spans="1:11" ht="15.75" customHeight="1">
      <c r="A129" s="567" t="s">
        <v>336</v>
      </c>
      <c r="B129" s="454" t="s">
        <v>329</v>
      </c>
      <c r="C129" s="445">
        <v>2.6</v>
      </c>
      <c r="D129" s="404">
        <v>18568</v>
      </c>
      <c r="E129" s="306">
        <v>3474.4463999999998</v>
      </c>
      <c r="F129" s="396">
        <f t="shared" si="25"/>
        <v>1336.3255384615384</v>
      </c>
      <c r="G129" s="404">
        <v>18581</v>
      </c>
      <c r="H129" s="306">
        <v>3991.2703019999999</v>
      </c>
      <c r="I129" s="396">
        <f t="shared" si="26"/>
        <v>1535.1039623076922</v>
      </c>
      <c r="J129" s="60" t="str">
        <f t="shared" ref="J129:J158" si="29">IF($I$2&lt;&gt;0,E129*(1-$I$2),"")</f>
        <v/>
      </c>
      <c r="K129" s="60" t="str">
        <f t="shared" ref="K129:K158" si="30">IF($I$2&lt;&gt;0,H129*(1-$I$2),"")</f>
        <v/>
      </c>
    </row>
    <row r="130" spans="1:11" ht="15.75" customHeight="1">
      <c r="A130" s="567" t="s">
        <v>337</v>
      </c>
      <c r="B130" s="454" t="s">
        <v>235</v>
      </c>
      <c r="C130" s="445">
        <v>2.6</v>
      </c>
      <c r="D130" s="404">
        <v>18566</v>
      </c>
      <c r="E130" s="306">
        <v>3474.4463999999998</v>
      </c>
      <c r="F130" s="396">
        <f t="shared" si="25"/>
        <v>1336.3255384615384</v>
      </c>
      <c r="G130" s="404">
        <v>18579</v>
      </c>
      <c r="H130" s="306">
        <v>3991.2703019999999</v>
      </c>
      <c r="I130" s="396">
        <f t="shared" si="26"/>
        <v>1535.1039623076922</v>
      </c>
      <c r="J130" s="60" t="str">
        <f t="shared" si="29"/>
        <v/>
      </c>
      <c r="K130" s="60" t="str">
        <f t="shared" si="30"/>
        <v/>
      </c>
    </row>
    <row r="131" spans="1:11" s="576" customFormat="1" ht="15" customHeight="1">
      <c r="A131" s="350" t="s">
        <v>602</v>
      </c>
      <c r="B131" s="394" t="s">
        <v>231</v>
      </c>
      <c r="C131" s="403">
        <v>2.6</v>
      </c>
      <c r="D131" s="41">
        <v>19335</v>
      </c>
      <c r="E131" s="305">
        <v>2884.2</v>
      </c>
      <c r="F131" s="590">
        <f t="shared" si="25"/>
        <v>1109.3076923076922</v>
      </c>
      <c r="G131" s="41">
        <v>19346</v>
      </c>
      <c r="H131" s="305">
        <v>3959.8</v>
      </c>
      <c r="I131" s="590">
        <f t="shared" si="26"/>
        <v>1523</v>
      </c>
      <c r="J131" s="60" t="str">
        <f t="shared" si="29"/>
        <v/>
      </c>
      <c r="K131" s="60" t="str">
        <f t="shared" si="30"/>
        <v/>
      </c>
    </row>
    <row r="132" spans="1:11" ht="15.75" customHeight="1">
      <c r="A132" s="357" t="s">
        <v>453</v>
      </c>
      <c r="B132" s="591" t="s">
        <v>231</v>
      </c>
      <c r="C132" s="592">
        <v>2.6</v>
      </c>
      <c r="D132" s="404">
        <v>19519</v>
      </c>
      <c r="E132" s="305">
        <v>3474.4260000000004</v>
      </c>
      <c r="F132" s="590">
        <f t="shared" si="25"/>
        <v>1336.3176923076924</v>
      </c>
      <c r="G132" s="404">
        <v>19523</v>
      </c>
      <c r="H132" s="305">
        <v>4625.3940000000002</v>
      </c>
      <c r="I132" s="590">
        <f t="shared" si="26"/>
        <v>1778.9976923076924</v>
      </c>
      <c r="J132" s="60" t="str">
        <f t="shared" si="29"/>
        <v/>
      </c>
      <c r="K132" s="60" t="str">
        <f t="shared" si="30"/>
        <v/>
      </c>
    </row>
    <row r="133" spans="1:11" ht="15.75" customHeight="1">
      <c r="A133" s="350" t="s">
        <v>14</v>
      </c>
      <c r="B133" s="394" t="s">
        <v>301</v>
      </c>
      <c r="C133" s="395">
        <v>2.6</v>
      </c>
      <c r="D133" s="41">
        <v>13410</v>
      </c>
      <c r="E133" s="305">
        <v>4086.8175779999997</v>
      </c>
      <c r="F133" s="396">
        <f t="shared" si="25"/>
        <v>1571.8529146153844</v>
      </c>
      <c r="G133" s="41">
        <v>13520</v>
      </c>
      <c r="H133" s="305">
        <v>4603.6414800000002</v>
      </c>
      <c r="I133" s="396">
        <f t="shared" si="26"/>
        <v>1770.6313384615385</v>
      </c>
      <c r="J133" s="60" t="str">
        <f t="shared" si="29"/>
        <v/>
      </c>
      <c r="K133" s="60" t="str">
        <f t="shared" si="30"/>
        <v/>
      </c>
    </row>
    <row r="134" spans="1:11" ht="15.75" customHeight="1">
      <c r="A134" s="350" t="s">
        <v>176</v>
      </c>
      <c r="B134" s="394" t="s">
        <v>301</v>
      </c>
      <c r="C134" s="395">
        <v>2.6</v>
      </c>
      <c r="D134" s="41">
        <v>13411</v>
      </c>
      <c r="E134" s="305">
        <v>4269.2260139999999</v>
      </c>
      <c r="F134" s="396">
        <f t="shared" si="25"/>
        <v>1642.0100053846152</v>
      </c>
      <c r="G134" s="41">
        <v>13521</v>
      </c>
      <c r="H134" s="305">
        <v>4786.0499159999999</v>
      </c>
      <c r="I134" s="396">
        <f t="shared" si="26"/>
        <v>1840.7884292307692</v>
      </c>
      <c r="J134" s="60" t="str">
        <f t="shared" si="29"/>
        <v/>
      </c>
      <c r="K134" s="60" t="str">
        <f t="shared" si="30"/>
        <v/>
      </c>
    </row>
    <row r="135" spans="1:11" ht="15.75" customHeight="1">
      <c r="A135" s="350" t="s">
        <v>9</v>
      </c>
      <c r="B135" s="394" t="s">
        <v>73</v>
      </c>
      <c r="C135" s="395">
        <v>2.6</v>
      </c>
      <c r="D135" s="41">
        <v>14788</v>
      </c>
      <c r="E135" s="305">
        <v>4499.4080879999992</v>
      </c>
      <c r="F135" s="396">
        <f t="shared" si="25"/>
        <v>1730.5415723076919</v>
      </c>
      <c r="G135" s="41">
        <v>14807</v>
      </c>
      <c r="H135" s="305">
        <v>5501.6258670000007</v>
      </c>
      <c r="I135" s="396">
        <f t="shared" si="26"/>
        <v>2116.0099488461542</v>
      </c>
      <c r="J135" s="60" t="str">
        <f t="shared" si="29"/>
        <v/>
      </c>
      <c r="K135" s="60" t="str">
        <f t="shared" si="30"/>
        <v/>
      </c>
    </row>
    <row r="136" spans="1:11" ht="15.75" customHeight="1">
      <c r="A136" s="350" t="s">
        <v>10</v>
      </c>
      <c r="B136" s="394" t="s">
        <v>73</v>
      </c>
      <c r="C136" s="395">
        <v>2.6</v>
      </c>
      <c r="D136" s="41">
        <v>14789</v>
      </c>
      <c r="E136" s="305">
        <v>4499.4080879999992</v>
      </c>
      <c r="F136" s="396">
        <f t="shared" si="25"/>
        <v>1730.5415723076919</v>
      </c>
      <c r="G136" s="41">
        <v>14808</v>
      </c>
      <c r="H136" s="305">
        <v>5501.6258670000007</v>
      </c>
      <c r="I136" s="396">
        <f t="shared" si="26"/>
        <v>2116.0099488461542</v>
      </c>
      <c r="J136" s="60" t="str">
        <f t="shared" si="29"/>
        <v/>
      </c>
      <c r="K136" s="60" t="str">
        <f t="shared" si="30"/>
        <v/>
      </c>
    </row>
    <row r="137" spans="1:11" ht="15.75" customHeight="1">
      <c r="A137" s="350" t="s">
        <v>8</v>
      </c>
      <c r="B137" s="394" t="s">
        <v>73</v>
      </c>
      <c r="C137" s="395">
        <v>2.6</v>
      </c>
      <c r="D137" s="41">
        <v>14787</v>
      </c>
      <c r="E137" s="305">
        <v>4499.4080879999992</v>
      </c>
      <c r="F137" s="396">
        <f t="shared" si="25"/>
        <v>1730.5415723076919</v>
      </c>
      <c r="G137" s="41">
        <v>14806</v>
      </c>
      <c r="H137" s="305">
        <v>5501.6258670000007</v>
      </c>
      <c r="I137" s="396">
        <f t="shared" si="26"/>
        <v>2116.0099488461542</v>
      </c>
      <c r="J137" s="60" t="str">
        <f t="shared" si="29"/>
        <v/>
      </c>
      <c r="K137" s="60" t="str">
        <f t="shared" si="30"/>
        <v/>
      </c>
    </row>
    <row r="138" spans="1:11" ht="15.75" customHeight="1">
      <c r="A138" s="350" t="s">
        <v>219</v>
      </c>
      <c r="B138" s="394" t="s">
        <v>48</v>
      </c>
      <c r="C138" s="395">
        <v>2.6</v>
      </c>
      <c r="D138" s="397">
        <v>17232</v>
      </c>
      <c r="E138" s="307">
        <v>3804.5188079999994</v>
      </c>
      <c r="F138" s="396">
        <f t="shared" si="25"/>
        <v>1463.2764646153844</v>
      </c>
      <c r="G138" s="397">
        <v>17233</v>
      </c>
      <c r="H138" s="305">
        <v>4321.3427099999999</v>
      </c>
      <c r="I138" s="396">
        <f t="shared" si="26"/>
        <v>1662.0548884615384</v>
      </c>
      <c r="J138" s="60" t="str">
        <f t="shared" si="29"/>
        <v/>
      </c>
      <c r="K138" s="60" t="str">
        <f t="shared" si="30"/>
        <v/>
      </c>
    </row>
    <row r="139" spans="1:11" ht="15.75" customHeight="1">
      <c r="A139" s="350" t="s">
        <v>220</v>
      </c>
      <c r="B139" s="394" t="s">
        <v>48</v>
      </c>
      <c r="C139" s="395">
        <v>2.6</v>
      </c>
      <c r="D139" s="397">
        <v>17230</v>
      </c>
      <c r="E139" s="307">
        <v>3804.5188079999994</v>
      </c>
      <c r="F139" s="396">
        <f t="shared" si="25"/>
        <v>1463.2764646153844</v>
      </c>
      <c r="G139" s="397">
        <v>17231</v>
      </c>
      <c r="H139" s="305">
        <v>4321.3427099999999</v>
      </c>
      <c r="I139" s="396">
        <f t="shared" si="26"/>
        <v>1662.0548884615384</v>
      </c>
      <c r="J139" s="60" t="str">
        <f t="shared" si="29"/>
        <v/>
      </c>
      <c r="K139" s="60" t="str">
        <f t="shared" si="30"/>
        <v/>
      </c>
    </row>
    <row r="140" spans="1:11" ht="15.75" customHeight="1">
      <c r="A140" s="350" t="s">
        <v>7</v>
      </c>
      <c r="B140" s="394" t="s">
        <v>50</v>
      </c>
      <c r="C140" s="395">
        <v>2.6</v>
      </c>
      <c r="D140" s="397">
        <v>14786</v>
      </c>
      <c r="E140" s="305">
        <v>4499.4080879999992</v>
      </c>
      <c r="F140" s="396">
        <f t="shared" si="25"/>
        <v>1730.5415723076919</v>
      </c>
      <c r="G140" s="41">
        <v>14805</v>
      </c>
      <c r="H140" s="305">
        <v>5501.6258670000007</v>
      </c>
      <c r="I140" s="396">
        <f t="shared" si="26"/>
        <v>2116.0099488461542</v>
      </c>
      <c r="J140" s="60" t="str">
        <f t="shared" si="29"/>
        <v/>
      </c>
      <c r="K140" s="60" t="str">
        <f t="shared" si="30"/>
        <v/>
      </c>
    </row>
    <row r="141" spans="1:11" ht="15.75" customHeight="1">
      <c r="A141" s="350" t="s">
        <v>6</v>
      </c>
      <c r="B141" s="394" t="s">
        <v>50</v>
      </c>
      <c r="C141" s="395">
        <v>2.6</v>
      </c>
      <c r="D141" s="397">
        <v>14785</v>
      </c>
      <c r="E141" s="305">
        <v>4499.4080879999992</v>
      </c>
      <c r="F141" s="396">
        <f t="shared" si="25"/>
        <v>1730.5415723076919</v>
      </c>
      <c r="G141" s="41">
        <v>14804</v>
      </c>
      <c r="H141" s="305">
        <v>5501.6258670000007</v>
      </c>
      <c r="I141" s="396">
        <f t="shared" si="26"/>
        <v>2116.0099488461542</v>
      </c>
      <c r="J141" s="60" t="str">
        <f t="shared" si="29"/>
        <v/>
      </c>
      <c r="K141" s="60" t="str">
        <f t="shared" si="30"/>
        <v/>
      </c>
    </row>
    <row r="142" spans="1:11" ht="15.75" customHeight="1">
      <c r="A142" s="552" t="s">
        <v>321</v>
      </c>
      <c r="B142" s="394" t="s">
        <v>75</v>
      </c>
      <c r="C142" s="395">
        <v>2.6</v>
      </c>
      <c r="D142" s="397">
        <v>17835</v>
      </c>
      <c r="E142" s="305">
        <v>4773.0207419999997</v>
      </c>
      <c r="F142" s="396">
        <f t="shared" si="25"/>
        <v>1835.7772084615383</v>
      </c>
      <c r="G142" s="41">
        <v>17853</v>
      </c>
      <c r="H142" s="305">
        <v>5150.6382060000014</v>
      </c>
      <c r="I142" s="396">
        <f t="shared" si="26"/>
        <v>1981.014694615385</v>
      </c>
      <c r="J142" s="60" t="str">
        <f t="shared" si="29"/>
        <v/>
      </c>
      <c r="K142" s="60" t="str">
        <f t="shared" si="30"/>
        <v/>
      </c>
    </row>
    <row r="143" spans="1:11" ht="15.75" customHeight="1">
      <c r="A143" s="553" t="s">
        <v>338</v>
      </c>
      <c r="B143" s="394" t="s">
        <v>339</v>
      </c>
      <c r="C143" s="403">
        <v>2.6</v>
      </c>
      <c r="D143" s="41">
        <v>18578</v>
      </c>
      <c r="E143" s="305">
        <v>4773.0207419999997</v>
      </c>
      <c r="F143" s="399">
        <f t="shared" si="25"/>
        <v>1835.7772084615383</v>
      </c>
      <c r="G143" s="405">
        <v>18586</v>
      </c>
      <c r="H143" s="306">
        <v>5150.6382060000014</v>
      </c>
      <c r="I143" s="396">
        <f t="shared" si="26"/>
        <v>1981.014694615385</v>
      </c>
      <c r="J143" s="60" t="str">
        <f t="shared" si="29"/>
        <v/>
      </c>
      <c r="K143" s="60" t="str">
        <f t="shared" si="30"/>
        <v/>
      </c>
    </row>
    <row r="144" spans="1:11" ht="15.75" customHeight="1">
      <c r="A144" s="354" t="s">
        <v>145</v>
      </c>
      <c r="B144" s="454" t="s">
        <v>75</v>
      </c>
      <c r="C144" s="445">
        <v>2.6</v>
      </c>
      <c r="D144" s="404">
        <v>16479</v>
      </c>
      <c r="E144" s="306">
        <v>3661.8</v>
      </c>
      <c r="F144" s="396">
        <f t="shared" si="25"/>
        <v>1408.3846153846155</v>
      </c>
      <c r="G144" s="404">
        <v>16480</v>
      </c>
      <c r="H144" s="306">
        <v>4177</v>
      </c>
      <c r="I144" s="396">
        <f t="shared" si="26"/>
        <v>1606.5384615384614</v>
      </c>
      <c r="J144" s="60" t="str">
        <f t="shared" si="29"/>
        <v/>
      </c>
      <c r="K144" s="60" t="str">
        <f t="shared" si="30"/>
        <v/>
      </c>
    </row>
    <row r="145" spans="1:11" ht="15.75" customHeight="1">
      <c r="A145" s="354" t="s">
        <v>385</v>
      </c>
      <c r="B145" s="454" t="s">
        <v>126</v>
      </c>
      <c r="C145" s="445">
        <v>2.6</v>
      </c>
      <c r="D145" s="404">
        <v>17041</v>
      </c>
      <c r="E145" s="306">
        <v>3087.9142379999994</v>
      </c>
      <c r="F145" s="396">
        <f t="shared" si="25"/>
        <v>1187.659322307692</v>
      </c>
      <c r="G145" s="404">
        <v>17043</v>
      </c>
      <c r="H145" s="306">
        <v>3604.7381399999999</v>
      </c>
      <c r="I145" s="396">
        <f t="shared" si="26"/>
        <v>1386.4377461538461</v>
      </c>
      <c r="J145" s="60" t="str">
        <f t="shared" si="29"/>
        <v/>
      </c>
      <c r="K145" s="60" t="str">
        <f t="shared" si="30"/>
        <v/>
      </c>
    </row>
    <row r="146" spans="1:11" ht="15.75" customHeight="1">
      <c r="A146" s="354" t="s">
        <v>125</v>
      </c>
      <c r="B146" s="454" t="s">
        <v>75</v>
      </c>
      <c r="C146" s="445">
        <v>2.6</v>
      </c>
      <c r="D146" s="404">
        <v>15669</v>
      </c>
      <c r="E146" s="306">
        <v>3713.3145899999995</v>
      </c>
      <c r="F146" s="396">
        <f t="shared" si="25"/>
        <v>1428.197919230769</v>
      </c>
      <c r="G146" s="404">
        <v>15681</v>
      </c>
      <c r="H146" s="306">
        <v>4230.138492</v>
      </c>
      <c r="I146" s="396">
        <f t="shared" si="26"/>
        <v>1626.9763430769231</v>
      </c>
      <c r="J146" s="60" t="str">
        <f t="shared" si="29"/>
        <v/>
      </c>
      <c r="K146" s="60" t="str">
        <f t="shared" si="30"/>
        <v/>
      </c>
    </row>
    <row r="147" spans="1:11" ht="15.75" customHeight="1">
      <c r="A147" s="567" t="s">
        <v>340</v>
      </c>
      <c r="B147" s="454" t="s">
        <v>341</v>
      </c>
      <c r="C147" s="445">
        <v>2.6</v>
      </c>
      <c r="D147" s="404">
        <v>18569</v>
      </c>
      <c r="E147" s="306">
        <v>3474.4463999999998</v>
      </c>
      <c r="F147" s="396">
        <f t="shared" si="25"/>
        <v>1336.3255384615384</v>
      </c>
      <c r="G147" s="404">
        <v>18582</v>
      </c>
      <c r="H147" s="306">
        <v>3991.2703019999999</v>
      </c>
      <c r="I147" s="396">
        <f t="shared" si="26"/>
        <v>1535.1039623076922</v>
      </c>
      <c r="J147" s="60" t="str">
        <f t="shared" si="29"/>
        <v/>
      </c>
      <c r="K147" s="60" t="str">
        <f t="shared" si="30"/>
        <v/>
      </c>
    </row>
    <row r="148" spans="1:11" s="593" customFormat="1" ht="15.75" customHeight="1">
      <c r="A148" s="567" t="s">
        <v>342</v>
      </c>
      <c r="B148" s="454" t="s">
        <v>343</v>
      </c>
      <c r="C148" s="445">
        <v>2.6</v>
      </c>
      <c r="D148" s="404">
        <v>18570</v>
      </c>
      <c r="E148" s="306">
        <v>3474.4463999999998</v>
      </c>
      <c r="F148" s="396">
        <f t="shared" si="25"/>
        <v>1336.3255384615384</v>
      </c>
      <c r="G148" s="404">
        <v>18583</v>
      </c>
      <c r="H148" s="306">
        <v>3991.2703019999999</v>
      </c>
      <c r="I148" s="396">
        <f t="shared" si="26"/>
        <v>1535.1039623076922</v>
      </c>
      <c r="J148" s="60" t="str">
        <f t="shared" si="29"/>
        <v/>
      </c>
      <c r="K148" s="60" t="str">
        <f t="shared" si="30"/>
        <v/>
      </c>
    </row>
    <row r="149" spans="1:11" ht="15.75" customHeight="1">
      <c r="A149" s="350" t="s">
        <v>221</v>
      </c>
      <c r="B149" s="394" t="s">
        <v>303</v>
      </c>
      <c r="C149" s="395">
        <v>2.6</v>
      </c>
      <c r="D149" s="397">
        <v>17238</v>
      </c>
      <c r="E149" s="305">
        <v>2884.2</v>
      </c>
      <c r="F149" s="396">
        <f t="shared" si="25"/>
        <v>1109.3076923076922</v>
      </c>
      <c r="G149" s="397">
        <v>17239</v>
      </c>
      <c r="H149" s="307">
        <v>3325.4</v>
      </c>
      <c r="I149" s="396">
        <f t="shared" si="26"/>
        <v>1279</v>
      </c>
      <c r="J149" s="60" t="str">
        <f t="shared" si="29"/>
        <v/>
      </c>
      <c r="K149" s="60" t="str">
        <f t="shared" si="30"/>
        <v/>
      </c>
    </row>
    <row r="150" spans="1:11" ht="15.75" customHeight="1">
      <c r="A150" s="350" t="s">
        <v>222</v>
      </c>
      <c r="B150" s="394" t="s">
        <v>303</v>
      </c>
      <c r="C150" s="395">
        <v>2.6</v>
      </c>
      <c r="D150" s="397">
        <v>17240</v>
      </c>
      <c r="E150" s="307">
        <v>3965.2119540000003</v>
      </c>
      <c r="F150" s="396">
        <f t="shared" si="25"/>
        <v>1525.0815207692308</v>
      </c>
      <c r="G150" s="397">
        <v>17241</v>
      </c>
      <c r="H150" s="307">
        <v>4482.0358559999986</v>
      </c>
      <c r="I150" s="396">
        <f t="shared" si="26"/>
        <v>1723.8599446153839</v>
      </c>
      <c r="J150" s="60" t="str">
        <f t="shared" si="29"/>
        <v/>
      </c>
      <c r="K150" s="60" t="str">
        <f t="shared" si="30"/>
        <v/>
      </c>
    </row>
    <row r="151" spans="1:11" ht="15.75" customHeight="1">
      <c r="A151" s="350" t="s">
        <v>223</v>
      </c>
      <c r="B151" s="394" t="s">
        <v>303</v>
      </c>
      <c r="C151" s="395">
        <v>2.6</v>
      </c>
      <c r="D151" s="397">
        <v>17242</v>
      </c>
      <c r="E151" s="307">
        <v>3965.2119540000003</v>
      </c>
      <c r="F151" s="396">
        <f t="shared" si="25"/>
        <v>1525.0815207692308</v>
      </c>
      <c r="G151" s="397">
        <v>17243</v>
      </c>
      <c r="H151" s="307">
        <v>4482.0358559999986</v>
      </c>
      <c r="I151" s="396">
        <f t="shared" si="26"/>
        <v>1723.8599446153839</v>
      </c>
      <c r="J151" s="60" t="str">
        <f t="shared" si="29"/>
        <v/>
      </c>
      <c r="K151" s="60" t="str">
        <f t="shared" si="30"/>
        <v/>
      </c>
    </row>
    <row r="152" spans="1:11" ht="15.75" customHeight="1">
      <c r="A152" s="552" t="s">
        <v>224</v>
      </c>
      <c r="B152" s="394" t="s">
        <v>75</v>
      </c>
      <c r="C152" s="395">
        <v>2.6</v>
      </c>
      <c r="D152" s="397">
        <v>17201</v>
      </c>
      <c r="E152" s="305">
        <v>3804.5188079999994</v>
      </c>
      <c r="F152" s="399">
        <f t="shared" si="25"/>
        <v>1463.2764646153844</v>
      </c>
      <c r="G152" s="41">
        <v>17202</v>
      </c>
      <c r="H152" s="307">
        <v>4321.3427099999999</v>
      </c>
      <c r="I152" s="399">
        <f t="shared" si="26"/>
        <v>1662.0548884615384</v>
      </c>
      <c r="J152" s="60" t="str">
        <f t="shared" si="29"/>
        <v/>
      </c>
      <c r="K152" s="60" t="str">
        <f t="shared" si="30"/>
        <v/>
      </c>
    </row>
    <row r="153" spans="1:11" ht="15.75" customHeight="1">
      <c r="A153" s="553" t="s">
        <v>344</v>
      </c>
      <c r="B153" s="394" t="s">
        <v>345</v>
      </c>
      <c r="C153" s="403">
        <v>2.6</v>
      </c>
      <c r="D153" s="41">
        <v>18571</v>
      </c>
      <c r="E153" s="305">
        <v>4773.0207419999997</v>
      </c>
      <c r="F153" s="399">
        <f t="shared" si="25"/>
        <v>1835.7772084615383</v>
      </c>
      <c r="G153" s="405">
        <v>18584</v>
      </c>
      <c r="H153" s="306">
        <v>5150.6382060000014</v>
      </c>
      <c r="I153" s="396">
        <f t="shared" si="26"/>
        <v>1981.014694615385</v>
      </c>
      <c r="J153" s="60" t="str">
        <f t="shared" si="29"/>
        <v/>
      </c>
      <c r="K153" s="60" t="str">
        <f t="shared" si="30"/>
        <v/>
      </c>
    </row>
    <row r="154" spans="1:11" ht="15.75" customHeight="1">
      <c r="A154" s="567" t="s">
        <v>346</v>
      </c>
      <c r="B154" s="454" t="s">
        <v>347</v>
      </c>
      <c r="C154" s="445">
        <v>2.6</v>
      </c>
      <c r="D154" s="404">
        <v>18572</v>
      </c>
      <c r="E154" s="306">
        <v>4812.1082639999995</v>
      </c>
      <c r="F154" s="396">
        <f t="shared" si="25"/>
        <v>1850.8108707692304</v>
      </c>
      <c r="G154" s="404">
        <v>18585</v>
      </c>
      <c r="H154" s="306">
        <v>5188.6971089999997</v>
      </c>
      <c r="I154" s="396">
        <f t="shared" si="26"/>
        <v>1995.6527342307691</v>
      </c>
      <c r="J154" s="60" t="str">
        <f t="shared" si="29"/>
        <v/>
      </c>
      <c r="K154" s="60" t="str">
        <f t="shared" si="30"/>
        <v/>
      </c>
    </row>
    <row r="155" spans="1:11" ht="15.75" customHeight="1">
      <c r="A155" s="350" t="s">
        <v>225</v>
      </c>
      <c r="B155" s="394" t="s">
        <v>304</v>
      </c>
      <c r="C155" s="395">
        <v>2.6</v>
      </c>
      <c r="D155" s="397">
        <v>17236</v>
      </c>
      <c r="E155" s="307">
        <v>3804.5188079999994</v>
      </c>
      <c r="F155" s="396">
        <f t="shared" si="25"/>
        <v>1463.2764646153844</v>
      </c>
      <c r="G155" s="397">
        <v>17237</v>
      </c>
      <c r="H155" s="307">
        <v>4321.3427099999999</v>
      </c>
      <c r="I155" s="396">
        <f t="shared" si="26"/>
        <v>1662.0548884615384</v>
      </c>
      <c r="J155" s="60" t="str">
        <f t="shared" si="29"/>
        <v/>
      </c>
      <c r="K155" s="60" t="str">
        <f t="shared" si="30"/>
        <v/>
      </c>
    </row>
    <row r="156" spans="1:11" ht="15.75" customHeight="1">
      <c r="A156" s="350" t="s">
        <v>11</v>
      </c>
      <c r="B156" s="394" t="s">
        <v>303</v>
      </c>
      <c r="C156" s="395">
        <v>2.6</v>
      </c>
      <c r="D156" s="397">
        <v>11272</v>
      </c>
      <c r="E156" s="305">
        <v>3396.2713560000007</v>
      </c>
      <c r="F156" s="396">
        <f t="shared" si="25"/>
        <v>1306.2582138461541</v>
      </c>
      <c r="G156" s="41">
        <v>11273</v>
      </c>
      <c r="H156" s="307">
        <v>3913.0952579999998</v>
      </c>
      <c r="I156" s="396">
        <f t="shared" si="26"/>
        <v>1505.0366376923075</v>
      </c>
      <c r="J156" s="60" t="str">
        <f t="shared" si="29"/>
        <v/>
      </c>
      <c r="K156" s="60" t="str">
        <f t="shared" si="30"/>
        <v/>
      </c>
    </row>
    <row r="157" spans="1:11" ht="15.75" customHeight="1">
      <c r="A157" s="350" t="s">
        <v>13</v>
      </c>
      <c r="B157" s="394" t="s">
        <v>302</v>
      </c>
      <c r="C157" s="395">
        <v>2.6</v>
      </c>
      <c r="D157" s="41">
        <v>11307</v>
      </c>
      <c r="E157" s="305">
        <v>3062.1987630000003</v>
      </c>
      <c r="F157" s="396">
        <f t="shared" si="25"/>
        <v>1177.7687550000001</v>
      </c>
      <c r="G157" s="41">
        <v>11308</v>
      </c>
      <c r="H157" s="305">
        <v>3500.5047480000007</v>
      </c>
      <c r="I157" s="396">
        <f t="shared" si="26"/>
        <v>1346.3479800000002</v>
      </c>
      <c r="J157" s="60" t="str">
        <f t="shared" si="29"/>
        <v/>
      </c>
      <c r="K157" s="60" t="str">
        <f t="shared" si="30"/>
        <v/>
      </c>
    </row>
    <row r="158" spans="1:11" ht="15.75" customHeight="1" thickBot="1">
      <c r="A158" s="451" t="s">
        <v>12</v>
      </c>
      <c r="B158" s="584" t="s">
        <v>48</v>
      </c>
      <c r="C158" s="585">
        <v>2.6</v>
      </c>
      <c r="D158" s="317">
        <v>11350</v>
      </c>
      <c r="E158" s="304">
        <v>2884.2</v>
      </c>
      <c r="F158" s="586">
        <f t="shared" si="25"/>
        <v>1109.3076923076922</v>
      </c>
      <c r="G158" s="317">
        <v>11360</v>
      </c>
      <c r="H158" s="304">
        <v>3325.4</v>
      </c>
      <c r="I158" s="586">
        <f t="shared" si="26"/>
        <v>1279</v>
      </c>
      <c r="J158" s="60" t="str">
        <f t="shared" si="29"/>
        <v/>
      </c>
      <c r="K158" s="60" t="str">
        <f t="shared" si="30"/>
        <v/>
      </c>
    </row>
    <row r="159" spans="1:11" ht="15.75" customHeight="1" thickBot="1">
      <c r="A159" s="121"/>
      <c r="B159" s="288"/>
      <c r="C159" s="289"/>
      <c r="D159" s="122"/>
      <c r="F159" s="300"/>
      <c r="G159" s="122"/>
      <c r="H159" s="124"/>
      <c r="I159" s="300"/>
    </row>
    <row r="160" spans="1:11" ht="15.75" customHeight="1" thickBot="1">
      <c r="A160" s="370" t="s">
        <v>292</v>
      </c>
      <c r="B160" s="371"/>
      <c r="C160" s="372"/>
      <c r="D160" s="43"/>
      <c r="E160" s="54"/>
      <c r="F160" s="11"/>
      <c r="G160" s="43"/>
      <c r="H160" s="53"/>
      <c r="I160" s="11"/>
    </row>
    <row r="161" spans="1:11" ht="15.75" customHeight="1">
      <c r="A161" s="355" t="s">
        <v>322</v>
      </c>
      <c r="B161" s="257" t="s">
        <v>126</v>
      </c>
      <c r="C161" s="241">
        <v>2.6</v>
      </c>
      <c r="D161" s="47">
        <v>17832</v>
      </c>
      <c r="E161" s="303">
        <v>5945.6464020000003</v>
      </c>
      <c r="F161" s="247">
        <f>E161/C161</f>
        <v>2286.7870776923078</v>
      </c>
      <c r="G161" s="47">
        <v>17856</v>
      </c>
      <c r="H161" s="246">
        <v>6448.8696749999999</v>
      </c>
      <c r="I161" s="247">
        <f>H161/C161</f>
        <v>2480.3344903846155</v>
      </c>
      <c r="J161" s="60" t="str">
        <f t="shared" ref="J161:J168" si="31">IF($I$2&lt;&gt;0,E161*(1-$I$2),"")</f>
        <v/>
      </c>
      <c r="K161" s="60" t="str">
        <f t="shared" ref="K161:K200" si="32">IF($I$2&lt;&gt;0,H161*(1-$I$2),"")</f>
        <v/>
      </c>
    </row>
    <row r="162" spans="1:11" ht="15.75" customHeight="1">
      <c r="A162" s="350" t="s">
        <v>323</v>
      </c>
      <c r="B162" s="259" t="s">
        <v>126</v>
      </c>
      <c r="C162" s="242">
        <v>2.6</v>
      </c>
      <c r="D162" s="37">
        <v>17833</v>
      </c>
      <c r="E162" s="305">
        <v>5188.6971089999997</v>
      </c>
      <c r="F162" s="243">
        <f>E162/C162</f>
        <v>1995.6527342307691</v>
      </c>
      <c r="G162" s="37">
        <v>17857</v>
      </c>
      <c r="H162" s="245">
        <v>5691.9203819999993</v>
      </c>
      <c r="I162" s="243">
        <f>H162/C162</f>
        <v>2189.2001469230768</v>
      </c>
      <c r="J162" s="60" t="str">
        <f t="shared" si="31"/>
        <v/>
      </c>
      <c r="K162" s="60" t="str">
        <f t="shared" si="32"/>
        <v/>
      </c>
    </row>
    <row r="163" spans="1:11" ht="15.75" customHeight="1">
      <c r="A163" s="350" t="s">
        <v>19</v>
      </c>
      <c r="B163" s="259" t="s">
        <v>226</v>
      </c>
      <c r="C163" s="242">
        <v>2.6</v>
      </c>
      <c r="D163" s="37">
        <v>10052</v>
      </c>
      <c r="E163" s="305">
        <v>5137.8376139999991</v>
      </c>
      <c r="F163" s="243">
        <f t="shared" ref="F163:F167" si="33">E163/C163</f>
        <v>1976.0913899999996</v>
      </c>
      <c r="G163" s="37">
        <v>10053</v>
      </c>
      <c r="H163" s="245">
        <v>5505.8546340000003</v>
      </c>
      <c r="I163" s="243">
        <f t="shared" ref="I163:I167" si="34">H163/C163</f>
        <v>2117.6363976923076</v>
      </c>
      <c r="J163" s="60" t="str">
        <f t="shared" si="31"/>
        <v/>
      </c>
      <c r="K163" s="60" t="str">
        <f t="shared" si="32"/>
        <v/>
      </c>
    </row>
    <row r="164" spans="1:11" ht="15.75" customHeight="1">
      <c r="A164" s="350" t="s">
        <v>18</v>
      </c>
      <c r="B164" s="259" t="s">
        <v>226</v>
      </c>
      <c r="C164" s="242">
        <v>2.6</v>
      </c>
      <c r="D164" s="37">
        <v>12519</v>
      </c>
      <c r="E164" s="305">
        <v>5945.6464020000003</v>
      </c>
      <c r="F164" s="243">
        <f t="shared" si="33"/>
        <v>2286.7870776923078</v>
      </c>
      <c r="G164" s="37">
        <v>12557</v>
      </c>
      <c r="H164" s="245">
        <v>6448.8696749999999</v>
      </c>
      <c r="I164" s="243">
        <f t="shared" si="34"/>
        <v>2480.3344903846155</v>
      </c>
      <c r="J164" s="60" t="str">
        <f t="shared" si="31"/>
        <v/>
      </c>
      <c r="K164" s="60" t="str">
        <f t="shared" si="32"/>
        <v/>
      </c>
    </row>
    <row r="165" spans="1:11" ht="15.75" customHeight="1">
      <c r="A165" s="350" t="s">
        <v>16</v>
      </c>
      <c r="B165" s="259" t="s">
        <v>226</v>
      </c>
      <c r="C165" s="242">
        <v>2.6</v>
      </c>
      <c r="D165" s="37">
        <v>12384</v>
      </c>
      <c r="E165" s="305">
        <v>5059.6625699999995</v>
      </c>
      <c r="F165" s="243">
        <f t="shared" si="33"/>
        <v>1946.0240653846151</v>
      </c>
      <c r="G165" s="37">
        <v>12549</v>
      </c>
      <c r="H165" s="245">
        <v>5429.736828000001</v>
      </c>
      <c r="I165" s="243">
        <f t="shared" si="34"/>
        <v>2088.3603184615386</v>
      </c>
      <c r="J165" s="60" t="str">
        <f t="shared" si="31"/>
        <v/>
      </c>
      <c r="K165" s="60" t="str">
        <f t="shared" si="32"/>
        <v/>
      </c>
    </row>
    <row r="166" spans="1:11" ht="15.75" customHeight="1">
      <c r="A166" s="354" t="s">
        <v>146</v>
      </c>
      <c r="B166" s="258" t="s">
        <v>126</v>
      </c>
      <c r="C166" s="251">
        <v>2.6</v>
      </c>
      <c r="D166" s="40">
        <v>16443</v>
      </c>
      <c r="E166" s="306">
        <v>5345.1614880000016</v>
      </c>
      <c r="F166" s="243">
        <f t="shared" si="33"/>
        <v>2055.8313415384619</v>
      </c>
      <c r="G166" s="40">
        <v>16444</v>
      </c>
      <c r="H166" s="244">
        <v>5848.3847610000012</v>
      </c>
      <c r="I166" s="243">
        <f t="shared" si="34"/>
        <v>2249.3787542307696</v>
      </c>
      <c r="J166" s="60" t="str">
        <f t="shared" si="31"/>
        <v/>
      </c>
      <c r="K166" s="60" t="str">
        <f t="shared" si="32"/>
        <v/>
      </c>
    </row>
    <row r="167" spans="1:11" ht="15.75" customHeight="1">
      <c r="A167" s="350" t="s">
        <v>21</v>
      </c>
      <c r="B167" s="259" t="s">
        <v>126</v>
      </c>
      <c r="C167" s="242">
        <v>2.6</v>
      </c>
      <c r="D167" s="37">
        <v>13917</v>
      </c>
      <c r="E167" s="305">
        <v>5155.2098459999997</v>
      </c>
      <c r="F167" s="243">
        <f t="shared" si="33"/>
        <v>1982.7730176923076</v>
      </c>
      <c r="G167" s="37">
        <v>13919</v>
      </c>
      <c r="H167" s="245">
        <v>5522.7697020000005</v>
      </c>
      <c r="I167" s="243">
        <f t="shared" si="34"/>
        <v>2124.1421930769234</v>
      </c>
      <c r="J167" s="60" t="str">
        <f t="shared" si="31"/>
        <v/>
      </c>
      <c r="K167" s="60" t="str">
        <f t="shared" si="32"/>
        <v/>
      </c>
    </row>
    <row r="168" spans="1:11" ht="15.75" customHeight="1" thickBot="1">
      <c r="A168" s="256" t="s">
        <v>15</v>
      </c>
      <c r="B168" s="253" t="s">
        <v>2</v>
      </c>
      <c r="C168" s="248">
        <v>2.6</v>
      </c>
      <c r="D168" s="44">
        <v>10986</v>
      </c>
      <c r="E168" s="304">
        <v>2892.8195009999999</v>
      </c>
      <c r="F168" s="197">
        <f>E168/C168</f>
        <v>1112.622885</v>
      </c>
      <c r="G168" s="44">
        <v>10988</v>
      </c>
      <c r="H168" s="249">
        <v>3335.4685439999998</v>
      </c>
      <c r="I168" s="197">
        <f>H168/C168</f>
        <v>1282.8725169230768</v>
      </c>
      <c r="J168" s="60" t="str">
        <f t="shared" si="31"/>
        <v/>
      </c>
      <c r="K168" s="60" t="str">
        <f t="shared" si="32"/>
        <v/>
      </c>
    </row>
    <row r="169" spans="1:11" ht="15.75" customHeight="1" thickBot="1">
      <c r="A169" s="120"/>
      <c r="B169" s="296"/>
      <c r="C169" s="297"/>
      <c r="D169" s="52"/>
      <c r="E169" s="126"/>
      <c r="F169" s="145"/>
      <c r="G169" s="52"/>
      <c r="H169" s="127"/>
      <c r="I169" s="301"/>
    </row>
    <row r="170" spans="1:11" ht="15.75" customHeight="1" thickBot="1">
      <c r="A170" s="370" t="s">
        <v>309</v>
      </c>
      <c r="B170" s="371"/>
      <c r="C170" s="372"/>
      <c r="D170" s="43"/>
      <c r="E170" s="54"/>
      <c r="F170" s="146"/>
      <c r="G170" s="43"/>
      <c r="H170" s="53"/>
      <c r="I170" s="302"/>
    </row>
    <row r="171" spans="1:11" ht="15.75" customHeight="1">
      <c r="A171" s="588" t="s">
        <v>37</v>
      </c>
      <c r="B171" s="589" t="s">
        <v>23</v>
      </c>
      <c r="C171" s="391">
        <v>0.96</v>
      </c>
      <c r="D171" s="594" t="s">
        <v>63</v>
      </c>
      <c r="E171" s="310" t="s">
        <v>63</v>
      </c>
      <c r="F171" s="595" t="s">
        <v>63</v>
      </c>
      <c r="G171" s="594">
        <v>10533</v>
      </c>
      <c r="H171" s="303">
        <v>1854.2571840000001</v>
      </c>
      <c r="I171" s="393" t="s">
        <v>63</v>
      </c>
      <c r="K171" s="60" t="str">
        <f t="shared" si="32"/>
        <v/>
      </c>
    </row>
    <row r="172" spans="1:11" ht="15.75" customHeight="1">
      <c r="A172" s="350" t="s">
        <v>24</v>
      </c>
      <c r="B172" s="394" t="s">
        <v>23</v>
      </c>
      <c r="C172" s="395">
        <v>0.96</v>
      </c>
      <c r="D172" s="41" t="s">
        <v>63</v>
      </c>
      <c r="E172" s="308" t="s">
        <v>63</v>
      </c>
      <c r="F172" s="398" t="s">
        <v>63</v>
      </c>
      <c r="G172" s="41">
        <v>13357</v>
      </c>
      <c r="H172" s="305">
        <v>2276.6999999999998</v>
      </c>
      <c r="I172" s="399" t="s">
        <v>63</v>
      </c>
      <c r="K172" s="60" t="str">
        <f t="shared" si="32"/>
        <v/>
      </c>
    </row>
    <row r="173" spans="1:11" ht="15.75" customHeight="1">
      <c r="A173" s="350" t="s">
        <v>34</v>
      </c>
      <c r="B173" s="394" t="s">
        <v>23</v>
      </c>
      <c r="C173" s="395">
        <v>0.96</v>
      </c>
      <c r="D173" s="397" t="s">
        <v>63</v>
      </c>
      <c r="E173" s="309" t="s">
        <v>63</v>
      </c>
      <c r="F173" s="398" t="s">
        <v>63</v>
      </c>
      <c r="G173" s="397">
        <v>10539</v>
      </c>
      <c r="H173" s="305">
        <v>2150</v>
      </c>
      <c r="I173" s="399" t="s">
        <v>63</v>
      </c>
      <c r="K173" s="60" t="str">
        <f t="shared" si="32"/>
        <v/>
      </c>
    </row>
    <row r="174" spans="1:11" ht="15.75" customHeight="1">
      <c r="A174" s="552" t="s">
        <v>147</v>
      </c>
      <c r="B174" s="394" t="s">
        <v>23</v>
      </c>
      <c r="C174" s="395">
        <v>0.96</v>
      </c>
      <c r="D174" s="397" t="s">
        <v>63</v>
      </c>
      <c r="E174" s="309" t="s">
        <v>63</v>
      </c>
      <c r="F174" s="398" t="s">
        <v>63</v>
      </c>
      <c r="G174" s="397">
        <v>14136</v>
      </c>
      <c r="H174" s="305">
        <v>1970.1482580000002</v>
      </c>
      <c r="I174" s="399" t="s">
        <v>63</v>
      </c>
      <c r="K174" s="60" t="str">
        <f t="shared" si="32"/>
        <v/>
      </c>
    </row>
    <row r="175" spans="1:11" ht="15.75" customHeight="1">
      <c r="A175" s="552" t="s">
        <v>31</v>
      </c>
      <c r="B175" s="394" t="s">
        <v>28</v>
      </c>
      <c r="C175" s="596">
        <v>0.96</v>
      </c>
      <c r="D175" s="397" t="s">
        <v>63</v>
      </c>
      <c r="E175" s="309" t="s">
        <v>63</v>
      </c>
      <c r="F175" s="398" t="s">
        <v>63</v>
      </c>
      <c r="G175" s="397">
        <v>13805</v>
      </c>
      <c r="H175" s="305">
        <v>1898.830674</v>
      </c>
      <c r="I175" s="399" t="s">
        <v>63</v>
      </c>
      <c r="K175" s="60" t="str">
        <f t="shared" si="32"/>
        <v/>
      </c>
    </row>
    <row r="176" spans="1:11" ht="15.75" customHeight="1">
      <c r="A176" s="350" t="s">
        <v>35</v>
      </c>
      <c r="B176" s="394" t="s">
        <v>23</v>
      </c>
      <c r="C176" s="395">
        <v>0.96</v>
      </c>
      <c r="D176" s="397" t="s">
        <v>63</v>
      </c>
      <c r="E176" s="309" t="s">
        <v>63</v>
      </c>
      <c r="F176" s="398" t="s">
        <v>63</v>
      </c>
      <c r="G176" s="397">
        <v>10575</v>
      </c>
      <c r="H176" s="305">
        <v>1947.8615130000001</v>
      </c>
      <c r="I176" s="399" t="s">
        <v>63</v>
      </c>
      <c r="K176" s="60" t="str">
        <f t="shared" si="32"/>
        <v/>
      </c>
    </row>
    <row r="177" spans="1:11" ht="15.75" customHeight="1">
      <c r="A177" s="350" t="s">
        <v>36</v>
      </c>
      <c r="B177" s="394" t="s">
        <v>23</v>
      </c>
      <c r="C177" s="395">
        <v>0.96</v>
      </c>
      <c r="D177" s="397" t="s">
        <v>63</v>
      </c>
      <c r="E177" s="309" t="s">
        <v>63</v>
      </c>
      <c r="F177" s="398" t="s">
        <v>63</v>
      </c>
      <c r="G177" s="397">
        <v>10581</v>
      </c>
      <c r="H177" s="305">
        <v>2101.9</v>
      </c>
      <c r="I177" s="399" t="s">
        <v>63</v>
      </c>
      <c r="K177" s="60" t="str">
        <f t="shared" si="32"/>
        <v/>
      </c>
    </row>
    <row r="178" spans="1:11" ht="15.75" customHeight="1">
      <c r="A178" s="350" t="s">
        <v>40</v>
      </c>
      <c r="B178" s="394" t="s">
        <v>23</v>
      </c>
      <c r="C178" s="395">
        <v>0.96</v>
      </c>
      <c r="D178" s="397" t="s">
        <v>63</v>
      </c>
      <c r="E178" s="309" t="s">
        <v>63</v>
      </c>
      <c r="F178" s="398" t="s">
        <v>63</v>
      </c>
      <c r="G178" s="397">
        <v>10582</v>
      </c>
      <c r="H178" s="305">
        <v>2062.6</v>
      </c>
      <c r="I178" s="399" t="s">
        <v>63</v>
      </c>
      <c r="K178" s="60" t="str">
        <f t="shared" si="32"/>
        <v/>
      </c>
    </row>
    <row r="179" spans="1:11" ht="15.75" customHeight="1">
      <c r="A179" s="350" t="s">
        <v>22</v>
      </c>
      <c r="B179" s="394" t="s">
        <v>23</v>
      </c>
      <c r="C179" s="395">
        <v>0.96</v>
      </c>
      <c r="D179" s="397" t="s">
        <v>63</v>
      </c>
      <c r="E179" s="309" t="s">
        <v>63</v>
      </c>
      <c r="F179" s="398" t="s">
        <v>63</v>
      </c>
      <c r="G179" s="397">
        <v>10592</v>
      </c>
      <c r="H179" s="305">
        <v>2276.6999999999998</v>
      </c>
      <c r="I179" s="399" t="s">
        <v>63</v>
      </c>
      <c r="K179" s="60" t="str">
        <f t="shared" si="32"/>
        <v/>
      </c>
    </row>
    <row r="180" spans="1:11" ht="15.75" customHeight="1">
      <c r="A180" s="552" t="s">
        <v>26</v>
      </c>
      <c r="B180" s="394" t="s">
        <v>23</v>
      </c>
      <c r="C180" s="395">
        <v>0.96</v>
      </c>
      <c r="D180" s="397" t="s">
        <v>63</v>
      </c>
      <c r="E180" s="309" t="s">
        <v>63</v>
      </c>
      <c r="F180" s="398" t="s">
        <v>63</v>
      </c>
      <c r="G180" s="397">
        <v>10593</v>
      </c>
      <c r="H180" s="305">
        <v>1872.0865800000001</v>
      </c>
      <c r="I180" s="399" t="s">
        <v>63</v>
      </c>
      <c r="K180" s="60" t="str">
        <f t="shared" si="32"/>
        <v/>
      </c>
    </row>
    <row r="181" spans="1:11" ht="15.75" customHeight="1">
      <c r="A181" s="350" t="s">
        <v>32</v>
      </c>
      <c r="B181" s="394" t="s">
        <v>23</v>
      </c>
      <c r="C181" s="395">
        <v>0.96</v>
      </c>
      <c r="D181" s="397" t="s">
        <v>63</v>
      </c>
      <c r="E181" s="309" t="s">
        <v>63</v>
      </c>
      <c r="F181" s="398" t="s">
        <v>63</v>
      </c>
      <c r="G181" s="397">
        <v>10598</v>
      </c>
      <c r="H181" s="305">
        <v>2150</v>
      </c>
      <c r="I181" s="399" t="s">
        <v>63</v>
      </c>
      <c r="K181" s="60" t="str">
        <f t="shared" si="32"/>
        <v/>
      </c>
    </row>
    <row r="182" spans="1:11" ht="15.75" customHeight="1">
      <c r="A182" s="353" t="s">
        <v>348</v>
      </c>
      <c r="B182" s="394" t="s">
        <v>23</v>
      </c>
      <c r="C182" s="403">
        <v>0.96</v>
      </c>
      <c r="D182" s="41" t="s">
        <v>63</v>
      </c>
      <c r="E182" s="308" t="s">
        <v>63</v>
      </c>
      <c r="F182" s="398" t="s">
        <v>63</v>
      </c>
      <c r="G182" s="405">
        <v>18436</v>
      </c>
      <c r="H182" s="306">
        <v>2197.4730569999997</v>
      </c>
      <c r="I182" s="396" t="s">
        <v>63</v>
      </c>
      <c r="K182" s="60" t="str">
        <f t="shared" si="32"/>
        <v/>
      </c>
    </row>
    <row r="183" spans="1:11" ht="15.75" customHeight="1">
      <c r="A183" s="552" t="s">
        <v>39</v>
      </c>
      <c r="B183" s="394" t="s">
        <v>23</v>
      </c>
      <c r="C183" s="596">
        <v>0.96</v>
      </c>
      <c r="D183" s="397" t="s">
        <v>63</v>
      </c>
      <c r="E183" s="309" t="s">
        <v>63</v>
      </c>
      <c r="F183" s="398" t="s">
        <v>63</v>
      </c>
      <c r="G183" s="397">
        <v>10603</v>
      </c>
      <c r="H183" s="305">
        <v>1854.2571840000001</v>
      </c>
      <c r="I183" s="399" t="s">
        <v>63</v>
      </c>
      <c r="K183" s="60" t="str">
        <f t="shared" si="32"/>
        <v/>
      </c>
    </row>
    <row r="184" spans="1:11" ht="15.75" customHeight="1">
      <c r="A184" s="350" t="s">
        <v>27</v>
      </c>
      <c r="B184" s="394" t="s">
        <v>23</v>
      </c>
      <c r="C184" s="596">
        <v>0.96</v>
      </c>
      <c r="D184" s="397" t="s">
        <v>63</v>
      </c>
      <c r="E184" s="309" t="s">
        <v>63</v>
      </c>
      <c r="F184" s="398" t="s">
        <v>63</v>
      </c>
      <c r="G184" s="397">
        <v>13475</v>
      </c>
      <c r="H184" s="305">
        <v>1769.5675530000003</v>
      </c>
      <c r="I184" s="399" t="s">
        <v>63</v>
      </c>
      <c r="K184" s="60" t="str">
        <f t="shared" si="32"/>
        <v/>
      </c>
    </row>
    <row r="185" spans="1:11" ht="15.75" customHeight="1">
      <c r="A185" s="350" t="s">
        <v>29</v>
      </c>
      <c r="B185" s="394" t="s">
        <v>23</v>
      </c>
      <c r="C185" s="395">
        <v>0.96</v>
      </c>
      <c r="D185" s="397" t="s">
        <v>63</v>
      </c>
      <c r="E185" s="309" t="s">
        <v>63</v>
      </c>
      <c r="F185" s="398" t="s">
        <v>63</v>
      </c>
      <c r="G185" s="397">
        <v>13763</v>
      </c>
      <c r="H185" s="305">
        <v>1769.5675530000003</v>
      </c>
      <c r="I185" s="399" t="s">
        <v>63</v>
      </c>
      <c r="K185" s="60" t="str">
        <f t="shared" si="32"/>
        <v/>
      </c>
    </row>
    <row r="186" spans="1:11" ht="15.75" customHeight="1">
      <c r="A186" s="350" t="s">
        <v>30</v>
      </c>
      <c r="B186" s="394" t="s">
        <v>23</v>
      </c>
      <c r="C186" s="395">
        <v>0.96</v>
      </c>
      <c r="D186" s="397" t="s">
        <v>63</v>
      </c>
      <c r="E186" s="309" t="s">
        <v>63</v>
      </c>
      <c r="F186" s="398" t="s">
        <v>63</v>
      </c>
      <c r="G186" s="397">
        <v>13476</v>
      </c>
      <c r="H186" s="305">
        <v>1769.5675530000003</v>
      </c>
      <c r="I186" s="399" t="s">
        <v>63</v>
      </c>
      <c r="K186" s="60" t="str">
        <f t="shared" si="32"/>
        <v/>
      </c>
    </row>
    <row r="187" spans="1:11" ht="15.75" customHeight="1">
      <c r="A187" s="350" t="s">
        <v>38</v>
      </c>
      <c r="B187" s="394" t="s">
        <v>23</v>
      </c>
      <c r="C187" s="395">
        <v>0.96</v>
      </c>
      <c r="D187" s="397" t="s">
        <v>63</v>
      </c>
      <c r="E187" s="309" t="s">
        <v>63</v>
      </c>
      <c r="F187" s="398" t="s">
        <v>63</v>
      </c>
      <c r="G187" s="397">
        <v>10639</v>
      </c>
      <c r="H187" s="305">
        <v>1861.6</v>
      </c>
      <c r="I187" s="399" t="s">
        <v>63</v>
      </c>
      <c r="K187" s="60" t="str">
        <f t="shared" si="32"/>
        <v/>
      </c>
    </row>
    <row r="188" spans="1:11" ht="15.75" customHeight="1">
      <c r="A188" s="350" t="s">
        <v>41</v>
      </c>
      <c r="B188" s="394" t="s">
        <v>23</v>
      </c>
      <c r="C188" s="395">
        <v>0.96</v>
      </c>
      <c r="D188" s="397" t="s">
        <v>63</v>
      </c>
      <c r="E188" s="309" t="s">
        <v>63</v>
      </c>
      <c r="F188" s="398" t="s">
        <v>63</v>
      </c>
      <c r="G188" s="397">
        <v>10644</v>
      </c>
      <c r="H188" s="305">
        <v>1822.3</v>
      </c>
      <c r="I188" s="399" t="s">
        <v>63</v>
      </c>
      <c r="K188" s="60" t="str">
        <f t="shared" si="32"/>
        <v/>
      </c>
    </row>
    <row r="189" spans="1:11" ht="15.75" customHeight="1">
      <c r="A189" s="350" t="s">
        <v>25</v>
      </c>
      <c r="B189" s="394" t="s">
        <v>23</v>
      </c>
      <c r="C189" s="395">
        <v>0.96</v>
      </c>
      <c r="D189" s="397" t="s">
        <v>63</v>
      </c>
      <c r="E189" s="309" t="s">
        <v>63</v>
      </c>
      <c r="F189" s="398" t="s">
        <v>63</v>
      </c>
      <c r="G189" s="397">
        <v>10650</v>
      </c>
      <c r="H189" s="305">
        <v>2036.4</v>
      </c>
      <c r="I189" s="399" t="s">
        <v>63</v>
      </c>
      <c r="K189" s="60" t="str">
        <f t="shared" si="32"/>
        <v/>
      </c>
    </row>
    <row r="190" spans="1:11" ht="15.75" customHeight="1">
      <c r="A190" s="552" t="s">
        <v>148</v>
      </c>
      <c r="B190" s="394" t="s">
        <v>23</v>
      </c>
      <c r="C190" s="395">
        <v>0.96</v>
      </c>
      <c r="D190" s="397" t="s">
        <v>63</v>
      </c>
      <c r="E190" s="309" t="s">
        <v>63</v>
      </c>
      <c r="F190" s="398" t="s">
        <v>63</v>
      </c>
      <c r="G190" s="397">
        <v>10652</v>
      </c>
      <c r="H190" s="305">
        <v>1729.4514119999997</v>
      </c>
      <c r="I190" s="399" t="s">
        <v>63</v>
      </c>
      <c r="K190" s="60" t="str">
        <f t="shared" si="32"/>
        <v/>
      </c>
    </row>
    <row r="191" spans="1:11" ht="15.75" customHeight="1">
      <c r="A191" s="350" t="s">
        <v>33</v>
      </c>
      <c r="B191" s="394" t="s">
        <v>23</v>
      </c>
      <c r="C191" s="596">
        <v>0.96</v>
      </c>
      <c r="D191" s="397" t="s">
        <v>63</v>
      </c>
      <c r="E191" s="309" t="s">
        <v>63</v>
      </c>
      <c r="F191" s="398" t="s">
        <v>63</v>
      </c>
      <c r="G191" s="397">
        <v>10657</v>
      </c>
      <c r="H191" s="305">
        <v>1905.3</v>
      </c>
      <c r="I191" s="399" t="s">
        <v>63</v>
      </c>
      <c r="K191" s="60" t="str">
        <f t="shared" si="32"/>
        <v/>
      </c>
    </row>
    <row r="192" spans="1:11" ht="15.75" customHeight="1">
      <c r="A192" s="552" t="s">
        <v>42</v>
      </c>
      <c r="B192" s="394" t="s">
        <v>43</v>
      </c>
      <c r="C192" s="395">
        <v>2.6</v>
      </c>
      <c r="D192" s="397" t="s">
        <v>63</v>
      </c>
      <c r="E192" s="309" t="s">
        <v>63</v>
      </c>
      <c r="F192" s="398" t="s">
        <v>63</v>
      </c>
      <c r="G192" s="397">
        <v>14282</v>
      </c>
      <c r="H192" s="307">
        <v>4078.1314619999998</v>
      </c>
      <c r="I192" s="399">
        <f>H192/C192</f>
        <v>1568.5121007692308</v>
      </c>
      <c r="K192" s="60" t="str">
        <f t="shared" si="32"/>
        <v/>
      </c>
    </row>
    <row r="193" spans="1:11" ht="15.75" customHeight="1">
      <c r="A193" s="552" t="s">
        <v>44</v>
      </c>
      <c r="B193" s="394" t="s">
        <v>43</v>
      </c>
      <c r="C193" s="395">
        <v>2.6</v>
      </c>
      <c r="D193" s="41" t="s">
        <v>63</v>
      </c>
      <c r="E193" s="308" t="s">
        <v>63</v>
      </c>
      <c r="F193" s="398" t="s">
        <v>63</v>
      </c>
      <c r="G193" s="41">
        <v>14280</v>
      </c>
      <c r="H193" s="307">
        <v>4078.1314619999998</v>
      </c>
      <c r="I193" s="399">
        <f>H193/C193</f>
        <v>1568.5121007692308</v>
      </c>
      <c r="K193" s="60" t="str">
        <f t="shared" si="32"/>
        <v/>
      </c>
    </row>
    <row r="194" spans="1:11" ht="15.75" customHeight="1">
      <c r="A194" s="552" t="s">
        <v>45</v>
      </c>
      <c r="B194" s="394" t="s">
        <v>43</v>
      </c>
      <c r="C194" s="395">
        <v>2.6</v>
      </c>
      <c r="D194" s="397" t="s">
        <v>63</v>
      </c>
      <c r="E194" s="309" t="s">
        <v>63</v>
      </c>
      <c r="F194" s="398" t="s">
        <v>63</v>
      </c>
      <c r="G194" s="397">
        <v>14281</v>
      </c>
      <c r="H194" s="307">
        <v>4078.1314619999998</v>
      </c>
      <c r="I194" s="399">
        <f>H194/C194</f>
        <v>1568.5121007692308</v>
      </c>
      <c r="K194" s="60" t="str">
        <f t="shared" si="32"/>
        <v/>
      </c>
    </row>
    <row r="195" spans="1:11" ht="15.75" customHeight="1">
      <c r="A195" s="350" t="s">
        <v>149</v>
      </c>
      <c r="B195" s="394" t="s">
        <v>43</v>
      </c>
      <c r="C195" s="395">
        <v>2.6</v>
      </c>
      <c r="D195" s="41" t="s">
        <v>63</v>
      </c>
      <c r="E195" s="308" t="s">
        <v>63</v>
      </c>
      <c r="F195" s="398" t="s">
        <v>63</v>
      </c>
      <c r="G195" s="41">
        <v>14239</v>
      </c>
      <c r="H195" s="307">
        <v>4973.2</v>
      </c>
      <c r="I195" s="399">
        <f>H195/C195</f>
        <v>1912.7692307692307</v>
      </c>
      <c r="K195" s="60" t="str">
        <f t="shared" si="32"/>
        <v/>
      </c>
    </row>
    <row r="196" spans="1:11" ht="15.75" customHeight="1" thickBot="1">
      <c r="A196" s="451" t="s">
        <v>46</v>
      </c>
      <c r="B196" s="584" t="s">
        <v>43</v>
      </c>
      <c r="C196" s="585">
        <v>2.6</v>
      </c>
      <c r="D196" s="587" t="s">
        <v>63</v>
      </c>
      <c r="E196" s="597" t="s">
        <v>63</v>
      </c>
      <c r="F196" s="598" t="s">
        <v>63</v>
      </c>
      <c r="G196" s="587">
        <v>14279</v>
      </c>
      <c r="H196" s="599">
        <v>4709.2</v>
      </c>
      <c r="I196" s="600">
        <f>H196/C196</f>
        <v>1811.2307692307691</v>
      </c>
      <c r="K196" s="60" t="str">
        <f t="shared" si="32"/>
        <v/>
      </c>
    </row>
    <row r="197" spans="1:11" ht="15.75" customHeight="1" thickBot="1">
      <c r="A197" s="121"/>
      <c r="B197" s="64"/>
      <c r="C197" s="125"/>
      <c r="D197" s="122"/>
      <c r="F197" s="144"/>
      <c r="G197" s="122"/>
      <c r="H197" s="124"/>
      <c r="I197" s="144"/>
    </row>
    <row r="198" spans="1:11" ht="15.75" customHeight="1" thickBot="1">
      <c r="A198" s="370" t="s">
        <v>293</v>
      </c>
      <c r="B198" s="373"/>
      <c r="C198" s="374"/>
      <c r="D198" s="57"/>
      <c r="E198" s="54"/>
      <c r="F198" s="146"/>
      <c r="G198" s="57"/>
      <c r="H198" s="53"/>
      <c r="I198" s="146"/>
    </row>
    <row r="199" spans="1:11" ht="15.75" customHeight="1">
      <c r="A199" s="352" t="s">
        <v>62</v>
      </c>
      <c r="B199" s="258" t="s">
        <v>305</v>
      </c>
      <c r="C199" s="242">
        <v>2.6</v>
      </c>
      <c r="D199" s="40" t="s">
        <v>63</v>
      </c>
      <c r="E199" s="305" t="s">
        <v>63</v>
      </c>
      <c r="F199" s="243" t="s">
        <v>63</v>
      </c>
      <c r="G199" s="37">
        <v>15044</v>
      </c>
      <c r="H199" s="245">
        <v>8311.2415199999996</v>
      </c>
      <c r="I199" s="243">
        <f t="shared" ref="I199:I203" si="35">H199/C199</f>
        <v>3196.6313538461536</v>
      </c>
      <c r="K199" s="60" t="str">
        <f t="shared" si="32"/>
        <v/>
      </c>
    </row>
    <row r="200" spans="1:11" ht="15.75" customHeight="1">
      <c r="A200" s="351" t="s">
        <v>64</v>
      </c>
      <c r="B200" s="258" t="s">
        <v>305</v>
      </c>
      <c r="C200" s="242">
        <v>2.6</v>
      </c>
      <c r="D200" s="37" t="s">
        <v>63</v>
      </c>
      <c r="E200" s="305" t="s">
        <v>63</v>
      </c>
      <c r="F200" s="243" t="s">
        <v>63</v>
      </c>
      <c r="G200" s="40">
        <v>15034</v>
      </c>
      <c r="H200" s="245">
        <v>8311.2415199999996</v>
      </c>
      <c r="I200" s="243">
        <f t="shared" si="35"/>
        <v>3196.6313538461536</v>
      </c>
      <c r="K200" s="60" t="str">
        <f t="shared" si="32"/>
        <v/>
      </c>
    </row>
    <row r="201" spans="1:11" ht="15.75" customHeight="1">
      <c r="A201" s="255" t="s">
        <v>49</v>
      </c>
      <c r="B201" s="258" t="s">
        <v>73</v>
      </c>
      <c r="C201" s="251">
        <v>2.6</v>
      </c>
      <c r="D201" s="40">
        <v>12887</v>
      </c>
      <c r="E201" s="306">
        <v>3465.7602839999995</v>
      </c>
      <c r="F201" s="243">
        <f t="shared" ref="F201:F202" si="36">E201/C201</f>
        <v>1332.9847246153843</v>
      </c>
      <c r="G201" s="40">
        <v>12897</v>
      </c>
      <c r="H201" s="244">
        <v>3982.5841860000005</v>
      </c>
      <c r="I201" s="243">
        <f t="shared" si="35"/>
        <v>1531.7631484615385</v>
      </c>
      <c r="J201" s="60" t="str">
        <f t="shared" ref="J201:J239" si="37">IF($I$2&lt;&gt;0,E201*(1-$I$2),"")</f>
        <v/>
      </c>
      <c r="K201" s="60" t="str">
        <f t="shared" ref="K201:K239" si="38">IF($I$2&lt;&gt;0,H201*(1-$I$2),"")</f>
        <v/>
      </c>
    </row>
    <row r="202" spans="1:11" ht="15" customHeight="1">
      <c r="A202" s="354" t="s">
        <v>375</v>
      </c>
      <c r="B202" s="258" t="s">
        <v>230</v>
      </c>
      <c r="C202" s="251">
        <v>2.6</v>
      </c>
      <c r="D202" s="40">
        <v>15016</v>
      </c>
      <c r="E202" s="306">
        <v>4295.2843619999994</v>
      </c>
      <c r="F202" s="243">
        <f t="shared" si="36"/>
        <v>1652.0324469230766</v>
      </c>
      <c r="G202" s="40">
        <v>15031</v>
      </c>
      <c r="H202" s="244">
        <v>4812.1082639999995</v>
      </c>
      <c r="I202" s="243">
        <f t="shared" si="35"/>
        <v>1850.8108707692304</v>
      </c>
      <c r="J202" s="60" t="str">
        <f t="shared" si="37"/>
        <v/>
      </c>
      <c r="K202" s="60" t="str">
        <f t="shared" si="38"/>
        <v/>
      </c>
    </row>
    <row r="203" spans="1:11" customFormat="1" ht="15" customHeight="1">
      <c r="A203" s="354" t="s">
        <v>65</v>
      </c>
      <c r="B203" s="258" t="s">
        <v>230</v>
      </c>
      <c r="C203" s="251">
        <v>2.6</v>
      </c>
      <c r="D203" s="40">
        <v>13923</v>
      </c>
      <c r="E203" s="306">
        <v>6825.2299380000004</v>
      </c>
      <c r="F203" s="243">
        <f t="shared" ref="F203:F207" si="39">E203/C203</f>
        <v>2625.0884376923077</v>
      </c>
      <c r="G203" s="40">
        <v>13926</v>
      </c>
      <c r="H203" s="244">
        <v>7130.3869080000004</v>
      </c>
      <c r="I203" s="243">
        <f t="shared" si="35"/>
        <v>2742.4565030769231</v>
      </c>
      <c r="J203" s="60" t="str">
        <f t="shared" si="37"/>
        <v/>
      </c>
      <c r="K203" s="60" t="str">
        <f t="shared" si="38"/>
        <v/>
      </c>
    </row>
    <row r="204" spans="1:11" customFormat="1" ht="15" customHeight="1">
      <c r="A204" s="408" t="s">
        <v>454</v>
      </c>
      <c r="B204" s="65" t="s">
        <v>455</v>
      </c>
      <c r="C204" s="242">
        <v>2.6</v>
      </c>
      <c r="D204" s="37">
        <v>19532</v>
      </c>
      <c r="E204" s="306">
        <v>4295.2843619999994</v>
      </c>
      <c r="F204" s="243">
        <f t="shared" si="39"/>
        <v>1652.0324469230766</v>
      </c>
      <c r="G204" s="37">
        <v>19544</v>
      </c>
      <c r="H204" s="244">
        <v>4812.1082639999995</v>
      </c>
      <c r="I204" s="243">
        <f t="shared" ref="I204:I207" si="40">H204/C204</f>
        <v>1850.8108707692304</v>
      </c>
      <c r="J204" s="60" t="str">
        <f t="shared" si="37"/>
        <v/>
      </c>
      <c r="K204" s="60" t="str">
        <f t="shared" si="38"/>
        <v/>
      </c>
    </row>
    <row r="205" spans="1:11" customFormat="1" ht="15" customHeight="1">
      <c r="A205" s="407" t="s">
        <v>456</v>
      </c>
      <c r="B205" s="388" t="s">
        <v>455</v>
      </c>
      <c r="C205" s="242">
        <v>2.6</v>
      </c>
      <c r="D205" s="40">
        <v>19543</v>
      </c>
      <c r="E205" s="306">
        <v>4295.2843619999994</v>
      </c>
      <c r="F205" s="243">
        <f t="shared" si="39"/>
        <v>1652.0324469230766</v>
      </c>
      <c r="G205" s="40">
        <v>19546</v>
      </c>
      <c r="H205" s="244">
        <v>4812.1082639999995</v>
      </c>
      <c r="I205" s="243">
        <f t="shared" si="40"/>
        <v>1850.8108707692304</v>
      </c>
      <c r="J205" s="60" t="str">
        <f t="shared" si="37"/>
        <v/>
      </c>
      <c r="K205" s="60" t="str">
        <f t="shared" si="38"/>
        <v/>
      </c>
    </row>
    <row r="206" spans="1:11" ht="15.75" customHeight="1">
      <c r="A206" s="408" t="s">
        <v>457</v>
      </c>
      <c r="B206" s="65" t="s">
        <v>455</v>
      </c>
      <c r="C206" s="242">
        <v>2.6</v>
      </c>
      <c r="D206" s="37">
        <v>19542</v>
      </c>
      <c r="E206" s="306">
        <v>4295.2843619999994</v>
      </c>
      <c r="F206" s="243">
        <f t="shared" si="39"/>
        <v>1652.0324469230766</v>
      </c>
      <c r="G206" s="37">
        <v>19545</v>
      </c>
      <c r="H206" s="244">
        <v>4812.1082639999995</v>
      </c>
      <c r="I206" s="243">
        <f t="shared" si="40"/>
        <v>1850.8108707692304</v>
      </c>
      <c r="J206" s="60" t="str">
        <f t="shared" si="37"/>
        <v/>
      </c>
      <c r="K206" s="60" t="str">
        <f t="shared" si="38"/>
        <v/>
      </c>
    </row>
    <row r="207" spans="1:11" ht="15.75" customHeight="1">
      <c r="A207" s="255" t="s">
        <v>51</v>
      </c>
      <c r="B207" s="258" t="s">
        <v>50</v>
      </c>
      <c r="C207" s="251">
        <v>2.6</v>
      </c>
      <c r="D207" s="40">
        <v>13450</v>
      </c>
      <c r="E207" s="306">
        <v>3465.7602839999995</v>
      </c>
      <c r="F207" s="243">
        <f t="shared" si="39"/>
        <v>1332.9847246153843</v>
      </c>
      <c r="G207" s="40">
        <v>13468</v>
      </c>
      <c r="H207" s="244">
        <v>3982.5841860000005</v>
      </c>
      <c r="I207" s="243">
        <f t="shared" si="40"/>
        <v>1531.7631484615385</v>
      </c>
      <c r="J207" s="60" t="str">
        <f t="shared" si="37"/>
        <v/>
      </c>
      <c r="K207" s="60" t="str">
        <f t="shared" si="38"/>
        <v/>
      </c>
    </row>
    <row r="208" spans="1:11" ht="15.75" customHeight="1">
      <c r="A208" s="148" t="s">
        <v>52</v>
      </c>
      <c r="B208" s="259" t="s">
        <v>50</v>
      </c>
      <c r="C208" s="242">
        <v>2.6</v>
      </c>
      <c r="D208" s="37">
        <v>12935</v>
      </c>
      <c r="E208" s="305">
        <v>3465.7602839999995</v>
      </c>
      <c r="F208" s="13">
        <f t="shared" ref="F208:F223" si="41">E208/C208</f>
        <v>1332.9847246153843</v>
      </c>
      <c r="G208" s="37">
        <v>12978</v>
      </c>
      <c r="H208" s="245">
        <v>3982.5841860000005</v>
      </c>
      <c r="I208" s="13">
        <f t="shared" ref="I208:I224" si="42">H208/C208</f>
        <v>1531.7631484615385</v>
      </c>
      <c r="J208" s="60" t="str">
        <f t="shared" si="37"/>
        <v/>
      </c>
      <c r="K208" s="60" t="str">
        <f t="shared" si="38"/>
        <v/>
      </c>
    </row>
    <row r="209" spans="1:11" ht="15.75" customHeight="1">
      <c r="A209" s="148" t="s">
        <v>425</v>
      </c>
      <c r="B209" s="259" t="s">
        <v>20</v>
      </c>
      <c r="C209" s="342">
        <v>2.6</v>
      </c>
      <c r="D209" s="37">
        <v>19013</v>
      </c>
      <c r="E209" s="305">
        <v>2634.293259</v>
      </c>
      <c r="F209" s="233">
        <f t="shared" si="41"/>
        <v>1013.189715</v>
      </c>
      <c r="G209" s="37">
        <v>19024</v>
      </c>
      <c r="H209" s="245">
        <v>3083.5711799999999</v>
      </c>
      <c r="I209" s="233">
        <f t="shared" si="42"/>
        <v>1185.9889153846152</v>
      </c>
      <c r="J209" s="60" t="str">
        <f t="shared" si="37"/>
        <v/>
      </c>
      <c r="K209" s="60" t="str">
        <f t="shared" si="38"/>
        <v/>
      </c>
    </row>
    <row r="210" spans="1:11" ht="15.75" customHeight="1">
      <c r="A210" s="350" t="s">
        <v>66</v>
      </c>
      <c r="B210" s="259" t="s">
        <v>242</v>
      </c>
      <c r="C210" s="242">
        <v>2.6</v>
      </c>
      <c r="D210" s="37">
        <v>13416</v>
      </c>
      <c r="E210" s="305">
        <v>5387.4491580000004</v>
      </c>
      <c r="F210" s="13">
        <f t="shared" si="41"/>
        <v>2072.0958300000002</v>
      </c>
      <c r="G210" s="37">
        <v>13412</v>
      </c>
      <c r="H210" s="245">
        <v>5890.6724310000009</v>
      </c>
      <c r="I210" s="13">
        <f t="shared" si="42"/>
        <v>2265.6432426923079</v>
      </c>
      <c r="J210" s="60" t="str">
        <f t="shared" si="37"/>
        <v/>
      </c>
      <c r="K210" s="60" t="str">
        <f t="shared" si="38"/>
        <v/>
      </c>
    </row>
    <row r="211" spans="1:11" ht="15.75" customHeight="1">
      <c r="A211" s="552" t="s">
        <v>68</v>
      </c>
      <c r="B211" s="259" t="s">
        <v>242</v>
      </c>
      <c r="C211" s="242">
        <v>2.6</v>
      </c>
      <c r="D211" s="37">
        <v>14264</v>
      </c>
      <c r="E211" s="305">
        <v>6825.2299380000004</v>
      </c>
      <c r="F211" s="13">
        <f t="shared" si="41"/>
        <v>2625.0884376923077</v>
      </c>
      <c r="G211" s="37">
        <v>14267</v>
      </c>
      <c r="H211" s="245">
        <v>7130.3869080000004</v>
      </c>
      <c r="I211" s="13">
        <f t="shared" si="42"/>
        <v>2742.4565030769231</v>
      </c>
      <c r="J211" s="60" t="str">
        <f t="shared" si="37"/>
        <v/>
      </c>
      <c r="K211" s="60" t="str">
        <f t="shared" si="38"/>
        <v/>
      </c>
    </row>
    <row r="212" spans="1:11" ht="15.75" customHeight="1">
      <c r="A212" s="552" t="s">
        <v>67</v>
      </c>
      <c r="B212" s="259" t="s">
        <v>242</v>
      </c>
      <c r="C212" s="242">
        <v>2.6</v>
      </c>
      <c r="D212" s="37">
        <v>14263</v>
      </c>
      <c r="E212" s="305">
        <v>6825.2299380000004</v>
      </c>
      <c r="F212" s="13">
        <f t="shared" si="41"/>
        <v>2625.0884376923077</v>
      </c>
      <c r="G212" s="37">
        <v>14266</v>
      </c>
      <c r="H212" s="245">
        <v>7130.3869080000004</v>
      </c>
      <c r="I212" s="13">
        <f t="shared" si="42"/>
        <v>2742.4565030769231</v>
      </c>
      <c r="J212" s="60" t="str">
        <f t="shared" si="37"/>
        <v/>
      </c>
      <c r="K212" s="60" t="str">
        <f t="shared" si="38"/>
        <v/>
      </c>
    </row>
    <row r="213" spans="1:11" ht="15.75" customHeight="1">
      <c r="A213" s="350" t="s">
        <v>232</v>
      </c>
      <c r="B213" s="259" t="s">
        <v>242</v>
      </c>
      <c r="C213" s="242">
        <v>2.6</v>
      </c>
      <c r="D213" s="37">
        <v>17266</v>
      </c>
      <c r="E213" s="307">
        <v>5607.3450419999999</v>
      </c>
      <c r="F213" s="13">
        <f t="shared" si="41"/>
        <v>2156.6711700000001</v>
      </c>
      <c r="G213" s="37">
        <v>17267</v>
      </c>
      <c r="H213" s="245">
        <v>6110.5683149999995</v>
      </c>
      <c r="I213" s="13">
        <f t="shared" si="42"/>
        <v>2350.2185826923073</v>
      </c>
      <c r="J213" s="60" t="str">
        <f t="shared" si="37"/>
        <v/>
      </c>
      <c r="K213" s="60" t="str">
        <f t="shared" si="38"/>
        <v/>
      </c>
    </row>
    <row r="214" spans="1:11" ht="15.75" customHeight="1">
      <c r="A214" s="350" t="s">
        <v>71</v>
      </c>
      <c r="B214" s="259" t="s">
        <v>242</v>
      </c>
      <c r="C214" s="242">
        <v>2.6</v>
      </c>
      <c r="D214" s="37">
        <v>13470</v>
      </c>
      <c r="E214" s="305">
        <v>4295.2843619999994</v>
      </c>
      <c r="F214" s="13">
        <f t="shared" si="41"/>
        <v>1652.0324469230766</v>
      </c>
      <c r="G214" s="37">
        <v>13473</v>
      </c>
      <c r="H214" s="245">
        <v>4812.1082639999995</v>
      </c>
      <c r="I214" s="13">
        <f t="shared" si="42"/>
        <v>1850.8108707692304</v>
      </c>
      <c r="J214" s="60" t="str">
        <f t="shared" si="37"/>
        <v/>
      </c>
      <c r="K214" s="60" t="str">
        <f t="shared" si="38"/>
        <v/>
      </c>
    </row>
    <row r="215" spans="1:11" ht="15.75" customHeight="1">
      <c r="A215" s="350" t="s">
        <v>69</v>
      </c>
      <c r="B215" s="259" t="s">
        <v>242</v>
      </c>
      <c r="C215" s="242">
        <v>2.6</v>
      </c>
      <c r="D215" s="37">
        <v>13419</v>
      </c>
      <c r="E215" s="305">
        <v>5387.4491580000004</v>
      </c>
      <c r="F215" s="13">
        <f t="shared" si="41"/>
        <v>2072.0958300000002</v>
      </c>
      <c r="G215" s="37">
        <v>13415</v>
      </c>
      <c r="H215" s="245">
        <v>5890.6724310000009</v>
      </c>
      <c r="I215" s="13">
        <f t="shared" si="42"/>
        <v>2265.6432426923079</v>
      </c>
      <c r="J215" s="60" t="str">
        <f t="shared" si="37"/>
        <v/>
      </c>
      <c r="K215" s="60" t="str">
        <f t="shared" si="38"/>
        <v/>
      </c>
    </row>
    <row r="216" spans="1:11" ht="15.75" customHeight="1">
      <c r="A216" s="350" t="s">
        <v>70</v>
      </c>
      <c r="B216" s="259" t="s">
        <v>242</v>
      </c>
      <c r="C216" s="242">
        <v>2.6</v>
      </c>
      <c r="D216" s="37">
        <v>13418</v>
      </c>
      <c r="E216" s="305">
        <v>5387.4491580000004</v>
      </c>
      <c r="F216" s="13">
        <f t="shared" si="41"/>
        <v>2072.0958300000002</v>
      </c>
      <c r="G216" s="37">
        <v>13414</v>
      </c>
      <c r="H216" s="245">
        <v>5890.6724310000009</v>
      </c>
      <c r="I216" s="13">
        <f t="shared" si="42"/>
        <v>2265.6432426923079</v>
      </c>
      <c r="J216" s="60" t="str">
        <f t="shared" si="37"/>
        <v/>
      </c>
      <c r="K216" s="60" t="str">
        <f t="shared" si="38"/>
        <v/>
      </c>
    </row>
    <row r="217" spans="1:11" ht="15.75" customHeight="1">
      <c r="A217" s="350" t="s">
        <v>423</v>
      </c>
      <c r="B217" s="394" t="s">
        <v>43</v>
      </c>
      <c r="C217" s="602">
        <v>2.6</v>
      </c>
      <c r="D217" s="41">
        <v>19299</v>
      </c>
      <c r="E217" s="305">
        <v>2634.293259</v>
      </c>
      <c r="F217" s="603">
        <f t="shared" si="41"/>
        <v>1013.189715</v>
      </c>
      <c r="G217" s="41">
        <v>19302</v>
      </c>
      <c r="H217" s="305">
        <v>3083.5711799999999</v>
      </c>
      <c r="I217" s="603">
        <f t="shared" si="42"/>
        <v>1185.9889153846152</v>
      </c>
      <c r="J217" s="60" t="str">
        <f t="shared" si="37"/>
        <v/>
      </c>
      <c r="K217" s="60" t="str">
        <f t="shared" si="38"/>
        <v/>
      </c>
    </row>
    <row r="218" spans="1:11" ht="15.75" customHeight="1">
      <c r="A218" s="350" t="s">
        <v>424</v>
      </c>
      <c r="B218" s="394" t="s">
        <v>126</v>
      </c>
      <c r="C218" s="602">
        <v>2.6</v>
      </c>
      <c r="D218" s="41">
        <v>19298</v>
      </c>
      <c r="E218" s="305">
        <v>2634.293259</v>
      </c>
      <c r="F218" s="603">
        <f t="shared" si="41"/>
        <v>1013.189715</v>
      </c>
      <c r="G218" s="41">
        <v>19301</v>
      </c>
      <c r="H218" s="305">
        <v>3083.5711799999999</v>
      </c>
      <c r="I218" s="603">
        <f t="shared" si="42"/>
        <v>1185.9889153846152</v>
      </c>
      <c r="J218" s="60" t="str">
        <f t="shared" si="37"/>
        <v/>
      </c>
      <c r="K218" s="60" t="str">
        <f t="shared" si="38"/>
        <v/>
      </c>
    </row>
    <row r="219" spans="1:11" ht="15.75" customHeight="1">
      <c r="A219" s="552" t="s">
        <v>47</v>
      </c>
      <c r="B219" s="259" t="s">
        <v>155</v>
      </c>
      <c r="C219" s="242">
        <v>2.6</v>
      </c>
      <c r="D219" s="37">
        <v>14774</v>
      </c>
      <c r="E219" s="305">
        <v>5607.3450419999999</v>
      </c>
      <c r="F219" s="13">
        <f t="shared" si="41"/>
        <v>2156.6711700000001</v>
      </c>
      <c r="G219" s="37">
        <v>14793</v>
      </c>
      <c r="H219" s="245">
        <v>6110.5683149999995</v>
      </c>
      <c r="I219" s="13">
        <f t="shared" si="42"/>
        <v>2350.2185826923073</v>
      </c>
      <c r="J219" s="60" t="str">
        <f t="shared" si="37"/>
        <v/>
      </c>
      <c r="K219" s="60" t="str">
        <f t="shared" si="38"/>
        <v/>
      </c>
    </row>
    <row r="220" spans="1:11" ht="15.75" customHeight="1">
      <c r="A220" s="552" t="s">
        <v>317</v>
      </c>
      <c r="B220" s="259" t="s">
        <v>75</v>
      </c>
      <c r="C220" s="242">
        <v>2.6</v>
      </c>
      <c r="D220" s="37">
        <v>17823</v>
      </c>
      <c r="E220" s="305">
        <v>5074.5203999999994</v>
      </c>
      <c r="F220" s="13">
        <f t="shared" si="41"/>
        <v>1951.7386153846151</v>
      </c>
      <c r="G220" s="37">
        <v>17844</v>
      </c>
      <c r="H220" s="245">
        <v>5577.7436729999999</v>
      </c>
      <c r="I220" s="13">
        <f t="shared" si="42"/>
        <v>2145.2860280769228</v>
      </c>
      <c r="J220" s="60" t="str">
        <f t="shared" si="37"/>
        <v/>
      </c>
      <c r="K220" s="60" t="str">
        <f t="shared" si="38"/>
        <v/>
      </c>
    </row>
    <row r="221" spans="1:11" s="4" customFormat="1" ht="15.75" customHeight="1">
      <c r="A221" s="350" t="s">
        <v>386</v>
      </c>
      <c r="B221" s="259" t="s">
        <v>20</v>
      </c>
      <c r="C221" s="242">
        <v>2.6</v>
      </c>
      <c r="D221" s="37">
        <v>15609</v>
      </c>
      <c r="E221" s="305">
        <v>4447.2913920000001</v>
      </c>
      <c r="F221" s="13">
        <f t="shared" si="41"/>
        <v>1710.4966892307691</v>
      </c>
      <c r="G221" s="37">
        <v>15610</v>
      </c>
      <c r="H221" s="245">
        <v>4964.1152939999993</v>
      </c>
      <c r="I221" s="13">
        <f t="shared" si="42"/>
        <v>1909.2751130769227</v>
      </c>
      <c r="J221" s="60" t="str">
        <f t="shared" si="37"/>
        <v/>
      </c>
      <c r="K221" s="60" t="str">
        <f t="shared" si="38"/>
        <v/>
      </c>
    </row>
    <row r="222" spans="1:11" ht="15.75" customHeight="1">
      <c r="A222" s="350" t="s">
        <v>387</v>
      </c>
      <c r="B222" s="259" t="s">
        <v>75</v>
      </c>
      <c r="C222" s="242">
        <v>2.6</v>
      </c>
      <c r="D222" s="39">
        <v>16985</v>
      </c>
      <c r="E222" s="307">
        <v>5214.0697110000001</v>
      </c>
      <c r="F222" s="260">
        <f t="shared" si="41"/>
        <v>2005.4114273076923</v>
      </c>
      <c r="G222" s="39">
        <v>16986</v>
      </c>
      <c r="H222" s="245">
        <v>5717.2929839999997</v>
      </c>
      <c r="I222" s="260">
        <f t="shared" si="42"/>
        <v>2198.9588399999998</v>
      </c>
      <c r="J222" s="60" t="str">
        <f t="shared" si="37"/>
        <v/>
      </c>
      <c r="K222" s="60" t="str">
        <f t="shared" si="38"/>
        <v/>
      </c>
    </row>
    <row r="223" spans="1:11" ht="15.75" customHeight="1">
      <c r="A223" s="350" t="s">
        <v>388</v>
      </c>
      <c r="B223" s="259" t="s">
        <v>75</v>
      </c>
      <c r="C223" s="242">
        <v>2.6</v>
      </c>
      <c r="D223" s="39">
        <v>12884</v>
      </c>
      <c r="E223" s="307">
        <v>5214.0697110000001</v>
      </c>
      <c r="F223" s="260">
        <f t="shared" si="41"/>
        <v>2005.4114273076923</v>
      </c>
      <c r="G223" s="39">
        <v>12894</v>
      </c>
      <c r="H223" s="245">
        <v>5717.2929839999997</v>
      </c>
      <c r="I223" s="260">
        <f t="shared" si="42"/>
        <v>2198.9588399999998</v>
      </c>
      <c r="J223" s="60" t="str">
        <f t="shared" si="37"/>
        <v/>
      </c>
      <c r="K223" s="60" t="str">
        <f t="shared" si="38"/>
        <v/>
      </c>
    </row>
    <row r="224" spans="1:11" ht="15.75" customHeight="1">
      <c r="A224" s="350" t="s">
        <v>389</v>
      </c>
      <c r="B224" s="259" t="s">
        <v>75</v>
      </c>
      <c r="C224" s="242">
        <v>2.6</v>
      </c>
      <c r="D224" s="37">
        <v>13480</v>
      </c>
      <c r="E224" s="307">
        <v>5214.0697110000001</v>
      </c>
      <c r="F224" s="13">
        <f t="shared" ref="F224:F249" si="43">E224/C224</f>
        <v>2005.4114273076923</v>
      </c>
      <c r="G224" s="37">
        <v>13478</v>
      </c>
      <c r="H224" s="245">
        <v>5717.2929839999997</v>
      </c>
      <c r="I224" s="13">
        <f t="shared" si="42"/>
        <v>2198.9588399999998</v>
      </c>
      <c r="J224" s="60" t="str">
        <f t="shared" si="37"/>
        <v/>
      </c>
      <c r="K224" s="60" t="str">
        <f t="shared" si="38"/>
        <v/>
      </c>
    </row>
    <row r="225" spans="1:11" ht="15.75" customHeight="1">
      <c r="A225" s="350" t="s">
        <v>390</v>
      </c>
      <c r="B225" s="259" t="s">
        <v>75</v>
      </c>
      <c r="C225" s="242">
        <v>2.6</v>
      </c>
      <c r="D225" s="37">
        <v>14778</v>
      </c>
      <c r="E225" s="307">
        <v>5214.0697110000001</v>
      </c>
      <c r="F225" s="13">
        <f t="shared" si="43"/>
        <v>2005.4114273076923</v>
      </c>
      <c r="G225" s="37">
        <v>14797</v>
      </c>
      <c r="H225" s="245">
        <v>5717.2929839999997</v>
      </c>
      <c r="I225" s="13">
        <f t="shared" ref="I225:I245" si="44">H225/C225</f>
        <v>2198.9588399999998</v>
      </c>
      <c r="J225" s="60" t="str">
        <f t="shared" si="37"/>
        <v/>
      </c>
      <c r="K225" s="60" t="str">
        <f t="shared" si="38"/>
        <v/>
      </c>
    </row>
    <row r="226" spans="1:11" ht="15.75" customHeight="1">
      <c r="A226" s="350" t="s">
        <v>391</v>
      </c>
      <c r="B226" s="259" t="s">
        <v>75</v>
      </c>
      <c r="C226" s="242">
        <v>2.6</v>
      </c>
      <c r="D226" s="37">
        <v>16451</v>
      </c>
      <c r="E226" s="307">
        <v>5214.0697110000001</v>
      </c>
      <c r="F226" s="13">
        <f t="shared" si="43"/>
        <v>2005.4114273076923</v>
      </c>
      <c r="G226" s="37">
        <v>16452</v>
      </c>
      <c r="H226" s="245">
        <v>5717.2929839999997</v>
      </c>
      <c r="I226" s="13">
        <f t="shared" si="44"/>
        <v>2198.9588399999998</v>
      </c>
      <c r="J226" s="60" t="str">
        <f t="shared" si="37"/>
        <v/>
      </c>
      <c r="K226" s="60" t="str">
        <f t="shared" si="38"/>
        <v/>
      </c>
    </row>
    <row r="227" spans="1:11" ht="15.75" customHeight="1">
      <c r="A227" s="350" t="s">
        <v>392</v>
      </c>
      <c r="B227" s="259" t="s">
        <v>75</v>
      </c>
      <c r="C227" s="242">
        <v>2.6</v>
      </c>
      <c r="D227" s="37">
        <v>12883</v>
      </c>
      <c r="E227" s="307">
        <v>5214.0697110000001</v>
      </c>
      <c r="F227" s="13">
        <f t="shared" si="43"/>
        <v>2005.4114273076923</v>
      </c>
      <c r="G227" s="37">
        <v>12893</v>
      </c>
      <c r="H227" s="245">
        <v>5717.2929839999997</v>
      </c>
      <c r="I227" s="13">
        <f t="shared" si="44"/>
        <v>2198.9588399999998</v>
      </c>
      <c r="J227" s="60" t="str">
        <f t="shared" si="37"/>
        <v/>
      </c>
      <c r="K227" s="60" t="str">
        <f t="shared" si="38"/>
        <v/>
      </c>
    </row>
    <row r="228" spans="1:11" ht="15.75" customHeight="1">
      <c r="A228" s="148" t="s">
        <v>426</v>
      </c>
      <c r="B228" s="259" t="s">
        <v>75</v>
      </c>
      <c r="C228" s="342">
        <v>2.6</v>
      </c>
      <c r="D228" s="39">
        <v>19015</v>
      </c>
      <c r="E228" s="305">
        <v>2634.293259</v>
      </c>
      <c r="F228" s="344">
        <f t="shared" si="43"/>
        <v>1013.189715</v>
      </c>
      <c r="G228" s="39">
        <v>19026</v>
      </c>
      <c r="H228" s="245">
        <v>3083.5711799999999</v>
      </c>
      <c r="I228" s="344">
        <f t="shared" si="44"/>
        <v>1185.9889153846152</v>
      </c>
      <c r="J228" s="60" t="str">
        <f t="shared" si="37"/>
        <v/>
      </c>
      <c r="K228" s="60" t="str">
        <f t="shared" si="38"/>
        <v/>
      </c>
    </row>
    <row r="229" spans="1:11" ht="15.75" customHeight="1">
      <c r="A229" s="350" t="s">
        <v>427</v>
      </c>
      <c r="B229" s="394" t="s">
        <v>48</v>
      </c>
      <c r="C229" s="602">
        <v>2.6</v>
      </c>
      <c r="D229" s="41">
        <v>19014</v>
      </c>
      <c r="E229" s="305">
        <v>2634.293259</v>
      </c>
      <c r="F229" s="604">
        <f t="shared" si="43"/>
        <v>1013.189715</v>
      </c>
      <c r="G229" s="41">
        <v>19025</v>
      </c>
      <c r="H229" s="305">
        <v>3083.5711799999999</v>
      </c>
      <c r="I229" s="604">
        <f t="shared" si="44"/>
        <v>1185.9889153846152</v>
      </c>
      <c r="J229" s="60" t="str">
        <f t="shared" si="37"/>
        <v/>
      </c>
      <c r="K229" s="60" t="str">
        <f t="shared" si="38"/>
        <v/>
      </c>
    </row>
    <row r="230" spans="1:11" ht="15.75" customHeight="1">
      <c r="A230" s="553" t="s">
        <v>349</v>
      </c>
      <c r="B230" s="259" t="s">
        <v>350</v>
      </c>
      <c r="C230" s="252">
        <v>2.6</v>
      </c>
      <c r="D230" s="37">
        <v>18596</v>
      </c>
      <c r="E230" s="305">
        <v>5319.7888860000003</v>
      </c>
      <c r="F230" s="13">
        <f t="shared" si="43"/>
        <v>2046.0726484615384</v>
      </c>
      <c r="G230" s="37">
        <v>18601</v>
      </c>
      <c r="H230" s="245">
        <v>6440.4121410000007</v>
      </c>
      <c r="I230" s="13">
        <f t="shared" si="44"/>
        <v>2477.0815926923078</v>
      </c>
      <c r="J230" s="60" t="str">
        <f t="shared" si="37"/>
        <v/>
      </c>
      <c r="K230" s="60" t="str">
        <f t="shared" si="38"/>
        <v/>
      </c>
    </row>
    <row r="231" spans="1:11" ht="15.75" customHeight="1">
      <c r="A231" s="553" t="s">
        <v>351</v>
      </c>
      <c r="B231" s="259" t="s">
        <v>350</v>
      </c>
      <c r="C231" s="252">
        <v>2.6</v>
      </c>
      <c r="D231" s="37">
        <v>18597</v>
      </c>
      <c r="E231" s="305">
        <v>5319.7888860000003</v>
      </c>
      <c r="F231" s="13">
        <f t="shared" si="43"/>
        <v>2046.0726484615384</v>
      </c>
      <c r="G231" s="37">
        <v>18602</v>
      </c>
      <c r="H231" s="245">
        <v>6440.4121410000007</v>
      </c>
      <c r="I231" s="13">
        <f t="shared" si="44"/>
        <v>2477.0815926923078</v>
      </c>
      <c r="J231" s="60" t="str">
        <f t="shared" si="37"/>
        <v/>
      </c>
      <c r="K231" s="60" t="str">
        <f t="shared" si="38"/>
        <v/>
      </c>
    </row>
    <row r="232" spans="1:11" ht="15.75" customHeight="1">
      <c r="A232" s="553" t="s">
        <v>352</v>
      </c>
      <c r="B232" s="259" t="s">
        <v>353</v>
      </c>
      <c r="C232" s="252">
        <v>2.6</v>
      </c>
      <c r="D232" s="37">
        <v>18598</v>
      </c>
      <c r="E232" s="305">
        <v>5319.7888860000003</v>
      </c>
      <c r="F232" s="13">
        <f t="shared" si="43"/>
        <v>2046.0726484615384</v>
      </c>
      <c r="G232" s="37">
        <v>18603</v>
      </c>
      <c r="H232" s="245">
        <v>6440.4121410000007</v>
      </c>
      <c r="I232" s="13">
        <f t="shared" si="44"/>
        <v>2477.0815926923078</v>
      </c>
      <c r="J232" s="60" t="str">
        <f t="shared" si="37"/>
        <v/>
      </c>
      <c r="K232" s="60" t="str">
        <f t="shared" si="38"/>
        <v/>
      </c>
    </row>
    <row r="233" spans="1:11" ht="15.75" customHeight="1">
      <c r="A233" s="553" t="s">
        <v>354</v>
      </c>
      <c r="B233" s="259" t="s">
        <v>353</v>
      </c>
      <c r="C233" s="252">
        <v>2.6</v>
      </c>
      <c r="D233" s="37">
        <v>18599</v>
      </c>
      <c r="E233" s="305">
        <v>5319.7888860000003</v>
      </c>
      <c r="F233" s="13">
        <f t="shared" si="43"/>
        <v>2046.0726484615384</v>
      </c>
      <c r="G233" s="37">
        <v>18604</v>
      </c>
      <c r="H233" s="245">
        <v>6440.4121410000007</v>
      </c>
      <c r="I233" s="13">
        <f t="shared" si="44"/>
        <v>2477.0815926923078</v>
      </c>
      <c r="J233" s="60" t="str">
        <f t="shared" si="37"/>
        <v/>
      </c>
      <c r="K233" s="60" t="str">
        <f t="shared" si="38"/>
        <v/>
      </c>
    </row>
    <row r="234" spans="1:11" ht="15.75" customHeight="1">
      <c r="A234" s="350" t="s">
        <v>318</v>
      </c>
      <c r="B234" s="394" t="s">
        <v>124</v>
      </c>
      <c r="C234" s="395">
        <v>2.6</v>
      </c>
      <c r="D234" s="41">
        <v>17826</v>
      </c>
      <c r="E234" s="307">
        <v>4482.0358559999986</v>
      </c>
      <c r="F234" s="399">
        <f t="shared" si="43"/>
        <v>1723.8599446153839</v>
      </c>
      <c r="G234" s="405">
        <v>17847</v>
      </c>
      <c r="H234" s="580">
        <v>4998.8597579999996</v>
      </c>
      <c r="I234" s="396">
        <f t="shared" si="44"/>
        <v>1922.6383684615382</v>
      </c>
      <c r="J234" s="60" t="str">
        <f t="shared" si="37"/>
        <v/>
      </c>
      <c r="K234" s="60" t="str">
        <f t="shared" si="38"/>
        <v/>
      </c>
    </row>
    <row r="235" spans="1:11" ht="15.75" customHeight="1">
      <c r="A235" s="350" t="s">
        <v>233</v>
      </c>
      <c r="B235" s="259" t="s">
        <v>48</v>
      </c>
      <c r="C235" s="242">
        <v>2.6</v>
      </c>
      <c r="D235" s="37">
        <v>17015</v>
      </c>
      <c r="E235" s="307">
        <v>5501.6258670000007</v>
      </c>
      <c r="F235" s="13">
        <f t="shared" si="43"/>
        <v>2116.0099488461542</v>
      </c>
      <c r="G235" s="254">
        <v>17016</v>
      </c>
      <c r="H235" s="387">
        <v>6004.8491400000003</v>
      </c>
      <c r="I235" s="243">
        <f t="shared" si="44"/>
        <v>2309.5573615384615</v>
      </c>
      <c r="J235" s="60" t="str">
        <f t="shared" si="37"/>
        <v/>
      </c>
      <c r="K235" s="60" t="str">
        <f t="shared" si="38"/>
        <v/>
      </c>
    </row>
    <row r="236" spans="1:11" ht="15.75" customHeight="1">
      <c r="A236" s="350" t="s">
        <v>74</v>
      </c>
      <c r="B236" s="259" t="s">
        <v>73</v>
      </c>
      <c r="C236" s="242">
        <v>2.6</v>
      </c>
      <c r="D236" s="39">
        <v>14309</v>
      </c>
      <c r="E236" s="305">
        <v>5607.3450419999999</v>
      </c>
      <c r="F236" s="260">
        <f t="shared" si="43"/>
        <v>2156.6711700000001</v>
      </c>
      <c r="G236" s="39">
        <v>14325</v>
      </c>
      <c r="H236" s="262">
        <v>6110.5683149999995</v>
      </c>
      <c r="I236" s="260">
        <f t="shared" si="44"/>
        <v>2350.2185826923073</v>
      </c>
      <c r="J236" s="60" t="str">
        <f t="shared" si="37"/>
        <v/>
      </c>
      <c r="K236" s="60" t="str">
        <f t="shared" si="38"/>
        <v/>
      </c>
    </row>
    <row r="237" spans="1:11" ht="15.75" customHeight="1">
      <c r="A237" s="350" t="s">
        <v>123</v>
      </c>
      <c r="B237" s="259" t="s">
        <v>124</v>
      </c>
      <c r="C237" s="242">
        <v>2.6</v>
      </c>
      <c r="D237" s="39">
        <v>15656</v>
      </c>
      <c r="E237" s="305">
        <v>5273.2724489999991</v>
      </c>
      <c r="F237" s="260">
        <f t="shared" si="43"/>
        <v>2028.1817111538458</v>
      </c>
      <c r="G237" s="39">
        <v>15660</v>
      </c>
      <c r="H237" s="262">
        <v>5776.4957219999988</v>
      </c>
      <c r="I237" s="260">
        <f t="shared" si="44"/>
        <v>2221.7291238461535</v>
      </c>
      <c r="J237" s="60" t="str">
        <f t="shared" si="37"/>
        <v/>
      </c>
      <c r="K237" s="60" t="str">
        <f t="shared" si="38"/>
        <v/>
      </c>
    </row>
    <row r="238" spans="1:11" ht="15.75" customHeight="1">
      <c r="A238" s="350" t="s">
        <v>122</v>
      </c>
      <c r="B238" s="259" t="s">
        <v>124</v>
      </c>
      <c r="C238" s="242">
        <v>2.6</v>
      </c>
      <c r="D238" s="37">
        <v>15655</v>
      </c>
      <c r="E238" s="305">
        <v>5273.2724489999991</v>
      </c>
      <c r="F238" s="13">
        <f t="shared" si="43"/>
        <v>2028.1817111538458</v>
      </c>
      <c r="G238" s="37">
        <v>15659</v>
      </c>
      <c r="H238" s="262">
        <v>5776.4957219999988</v>
      </c>
      <c r="I238" s="13">
        <f t="shared" si="44"/>
        <v>2221.7291238461535</v>
      </c>
      <c r="J238" s="60" t="str">
        <f t="shared" si="37"/>
        <v/>
      </c>
      <c r="K238" s="60" t="str">
        <f t="shared" si="38"/>
        <v/>
      </c>
    </row>
    <row r="239" spans="1:11" ht="15.75" customHeight="1">
      <c r="A239" s="350" t="s">
        <v>154</v>
      </c>
      <c r="B239" s="259" t="s">
        <v>306</v>
      </c>
      <c r="C239" s="242">
        <v>2.6</v>
      </c>
      <c r="D239" s="37">
        <v>16421</v>
      </c>
      <c r="E239" s="305">
        <v>5319.7888860000003</v>
      </c>
      <c r="F239" s="13">
        <f t="shared" si="43"/>
        <v>2046.0726484615384</v>
      </c>
      <c r="G239" s="37">
        <v>16422</v>
      </c>
      <c r="H239" s="245">
        <v>6440.4121410000007</v>
      </c>
      <c r="I239" s="13">
        <f t="shared" si="44"/>
        <v>2477.0815926923078</v>
      </c>
      <c r="J239" s="60" t="str">
        <f t="shared" si="37"/>
        <v/>
      </c>
      <c r="K239" s="60" t="str">
        <f t="shared" si="38"/>
        <v/>
      </c>
    </row>
    <row r="240" spans="1:11" ht="15.75" customHeight="1">
      <c r="A240" s="350" t="s">
        <v>153</v>
      </c>
      <c r="B240" s="259" t="s">
        <v>306</v>
      </c>
      <c r="C240" s="242">
        <v>2.6</v>
      </c>
      <c r="D240" s="37">
        <v>16420</v>
      </c>
      <c r="E240" s="305">
        <v>5319.7888860000003</v>
      </c>
      <c r="F240" s="13">
        <f t="shared" si="43"/>
        <v>2046.0726484615384</v>
      </c>
      <c r="G240" s="37">
        <v>15175</v>
      </c>
      <c r="H240" s="245">
        <v>6440.4121410000007</v>
      </c>
      <c r="I240" s="13">
        <f t="shared" si="44"/>
        <v>2477.0815926923078</v>
      </c>
      <c r="J240" s="60" t="str">
        <f t="shared" ref="J240:J260" si="45">IF($I$2&lt;&gt;0,E240*(1-$I$2),"")</f>
        <v/>
      </c>
      <c r="K240" s="60" t="str">
        <f t="shared" ref="K240:K260" si="46">IF($I$2&lt;&gt;0,H240*(1-$I$2),"")</f>
        <v/>
      </c>
    </row>
    <row r="241" spans="1:11" ht="15.75" customHeight="1">
      <c r="A241" s="350" t="s">
        <v>55</v>
      </c>
      <c r="B241" s="394" t="s">
        <v>306</v>
      </c>
      <c r="C241" s="395">
        <v>2.6</v>
      </c>
      <c r="D241" s="41">
        <v>14273</v>
      </c>
      <c r="E241" s="305">
        <v>5319.7888860000003</v>
      </c>
      <c r="F241" s="399">
        <f t="shared" si="43"/>
        <v>2046.0726484615384</v>
      </c>
      <c r="G241" s="41">
        <v>14277</v>
      </c>
      <c r="H241" s="305">
        <v>6440.4121410000007</v>
      </c>
      <c r="I241" s="399">
        <f t="shared" si="44"/>
        <v>2477.0815926923078</v>
      </c>
      <c r="J241" s="60" t="str">
        <f t="shared" si="45"/>
        <v/>
      </c>
      <c r="K241" s="60" t="str">
        <f t="shared" si="46"/>
        <v/>
      </c>
    </row>
    <row r="242" spans="1:11" ht="15.75" customHeight="1">
      <c r="A242" s="350" t="s">
        <v>320</v>
      </c>
      <c r="B242" s="259" t="s">
        <v>306</v>
      </c>
      <c r="C242" s="242">
        <v>2.6</v>
      </c>
      <c r="D242" s="37">
        <v>17831</v>
      </c>
      <c r="E242" s="305">
        <v>6072.5094120000003</v>
      </c>
      <c r="F242" s="13">
        <f t="shared" si="43"/>
        <v>2335.5805430769233</v>
      </c>
      <c r="G242" s="37">
        <v>17851</v>
      </c>
      <c r="H242" s="245">
        <v>6998.7236760000005</v>
      </c>
      <c r="I242" s="13">
        <f t="shared" si="44"/>
        <v>2691.8167984615384</v>
      </c>
      <c r="J242" s="60" t="str">
        <f t="shared" si="45"/>
        <v/>
      </c>
      <c r="K242" s="60" t="str">
        <f t="shared" si="46"/>
        <v/>
      </c>
    </row>
    <row r="243" spans="1:11" ht="15.75" customHeight="1">
      <c r="A243" s="350" t="s">
        <v>54</v>
      </c>
      <c r="B243" s="259" t="s">
        <v>306</v>
      </c>
      <c r="C243" s="242">
        <v>2.6</v>
      </c>
      <c r="D243" s="37">
        <v>15017</v>
      </c>
      <c r="E243" s="305">
        <v>5319.7888860000003</v>
      </c>
      <c r="F243" s="13">
        <f t="shared" si="43"/>
        <v>2046.0726484615384</v>
      </c>
      <c r="G243" s="37">
        <v>15032</v>
      </c>
      <c r="H243" s="245">
        <v>6440.4121410000007</v>
      </c>
      <c r="I243" s="13">
        <f t="shared" si="44"/>
        <v>2477.0815926923078</v>
      </c>
      <c r="J243" s="60" t="str">
        <f t="shared" si="45"/>
        <v/>
      </c>
      <c r="K243" s="60" t="str">
        <f t="shared" si="46"/>
        <v/>
      </c>
    </row>
    <row r="244" spans="1:11" ht="15.75" customHeight="1">
      <c r="A244" s="350" t="s">
        <v>72</v>
      </c>
      <c r="B244" s="259" t="s">
        <v>17</v>
      </c>
      <c r="C244" s="242">
        <v>2.6</v>
      </c>
      <c r="D244" s="37">
        <v>14295</v>
      </c>
      <c r="E244" s="305">
        <v>5074.5203999999994</v>
      </c>
      <c r="F244" s="13">
        <f t="shared" si="43"/>
        <v>1951.7386153846151</v>
      </c>
      <c r="G244" s="37">
        <v>14303</v>
      </c>
      <c r="H244" s="245">
        <v>5577.7436729999999</v>
      </c>
      <c r="I244" s="13">
        <f t="shared" si="44"/>
        <v>2145.2860280769228</v>
      </c>
      <c r="J244" s="60" t="str">
        <f t="shared" si="45"/>
        <v/>
      </c>
      <c r="K244" s="60" t="str">
        <f t="shared" si="46"/>
        <v/>
      </c>
    </row>
    <row r="245" spans="1:11" ht="15.75" customHeight="1">
      <c r="A245" s="350" t="s">
        <v>152</v>
      </c>
      <c r="B245" s="259" t="s">
        <v>141</v>
      </c>
      <c r="C245" s="242">
        <v>2.6</v>
      </c>
      <c r="D245" s="37">
        <v>16418</v>
      </c>
      <c r="E245" s="305">
        <v>5319.7888860000003</v>
      </c>
      <c r="F245" s="13">
        <f t="shared" si="43"/>
        <v>2046.0726484615384</v>
      </c>
      <c r="G245" s="37">
        <v>16419</v>
      </c>
      <c r="H245" s="245">
        <v>5823.0121589999999</v>
      </c>
      <c r="I245" s="13">
        <f t="shared" si="44"/>
        <v>2239.6200611538461</v>
      </c>
      <c r="J245" s="60" t="str">
        <f t="shared" si="45"/>
        <v/>
      </c>
      <c r="K245" s="60" t="str">
        <f t="shared" si="46"/>
        <v/>
      </c>
    </row>
    <row r="246" spans="1:11" ht="15.75" customHeight="1">
      <c r="A246" s="350" t="s">
        <v>120</v>
      </c>
      <c r="B246" s="259" t="s">
        <v>141</v>
      </c>
      <c r="C246" s="242">
        <v>2.6</v>
      </c>
      <c r="D246" s="37">
        <v>15653</v>
      </c>
      <c r="E246" s="305">
        <v>5319.7888860000003</v>
      </c>
      <c r="F246" s="13">
        <f t="shared" si="43"/>
        <v>2046.0726484615384</v>
      </c>
      <c r="G246" s="37">
        <v>15657</v>
      </c>
      <c r="H246" s="245">
        <v>5823.0121589999999</v>
      </c>
      <c r="I246" s="13">
        <v>51.61</v>
      </c>
      <c r="J246" s="60" t="str">
        <f t="shared" si="45"/>
        <v/>
      </c>
      <c r="K246" s="60" t="str">
        <f t="shared" si="46"/>
        <v/>
      </c>
    </row>
    <row r="247" spans="1:11" ht="15.75" customHeight="1">
      <c r="A247" s="350" t="s">
        <v>121</v>
      </c>
      <c r="B247" s="259" t="s">
        <v>141</v>
      </c>
      <c r="C247" s="242">
        <v>2.6</v>
      </c>
      <c r="D247" s="37">
        <v>15654</v>
      </c>
      <c r="E247" s="305">
        <v>5319.7888860000003</v>
      </c>
      <c r="F247" s="13">
        <f t="shared" si="43"/>
        <v>2046.0726484615384</v>
      </c>
      <c r="G247" s="37">
        <v>15658</v>
      </c>
      <c r="H247" s="245">
        <v>5823.0121589999999</v>
      </c>
      <c r="I247" s="13">
        <v>51.61</v>
      </c>
      <c r="J247" s="60" t="str">
        <f t="shared" si="45"/>
        <v/>
      </c>
      <c r="K247" s="60" t="str">
        <f t="shared" si="46"/>
        <v/>
      </c>
    </row>
    <row r="248" spans="1:11" ht="15.75" customHeight="1">
      <c r="A248" s="350" t="s">
        <v>151</v>
      </c>
      <c r="B248" s="259" t="s">
        <v>307</v>
      </c>
      <c r="C248" s="242">
        <v>2.6</v>
      </c>
      <c r="D248" s="37">
        <v>15025</v>
      </c>
      <c r="E248" s="305">
        <v>5319.7888860000003</v>
      </c>
      <c r="F248" s="13">
        <f t="shared" si="43"/>
        <v>2046.0726484615384</v>
      </c>
      <c r="G248" s="37">
        <v>15041</v>
      </c>
      <c r="H248" s="245">
        <v>6440.4121410000007</v>
      </c>
      <c r="I248" s="13">
        <f t="shared" ref="I248:I260" si="47">H248/C248</f>
        <v>2477.0815926923078</v>
      </c>
      <c r="J248" s="60" t="str">
        <f t="shared" si="45"/>
        <v/>
      </c>
      <c r="K248" s="60" t="str">
        <f t="shared" si="46"/>
        <v/>
      </c>
    </row>
    <row r="249" spans="1:11" ht="15.75" customHeight="1">
      <c r="A249" s="350" t="s">
        <v>58</v>
      </c>
      <c r="B249" s="259" t="s">
        <v>307</v>
      </c>
      <c r="C249" s="242">
        <v>2.6</v>
      </c>
      <c r="D249" s="37">
        <v>13848</v>
      </c>
      <c r="E249" s="305">
        <v>5319.7888860000003</v>
      </c>
      <c r="F249" s="13">
        <f t="shared" si="43"/>
        <v>2046.0726484615384</v>
      </c>
      <c r="G249" s="37">
        <v>13863</v>
      </c>
      <c r="H249" s="245">
        <v>6440.4121410000007</v>
      </c>
      <c r="I249" s="13">
        <f t="shared" si="47"/>
        <v>2477.0815926923078</v>
      </c>
      <c r="J249" s="60" t="str">
        <f t="shared" si="45"/>
        <v/>
      </c>
      <c r="K249" s="60" t="str">
        <f t="shared" si="46"/>
        <v/>
      </c>
    </row>
    <row r="250" spans="1:11" ht="15.75" customHeight="1">
      <c r="A250" s="350" t="s">
        <v>57</v>
      </c>
      <c r="B250" s="259" t="s">
        <v>307</v>
      </c>
      <c r="C250" s="242">
        <v>2.6</v>
      </c>
      <c r="D250" s="37">
        <v>15020</v>
      </c>
      <c r="E250" s="305">
        <v>5319.7888860000003</v>
      </c>
      <c r="F250" s="13">
        <f t="shared" ref="F250:F260" si="48">E250/C250</f>
        <v>2046.0726484615384</v>
      </c>
      <c r="G250" s="37">
        <v>15036</v>
      </c>
      <c r="H250" s="245">
        <v>6440.4121410000007</v>
      </c>
      <c r="I250" s="13">
        <f t="shared" si="47"/>
        <v>2477.0815926923078</v>
      </c>
      <c r="J250" s="60" t="str">
        <f t="shared" si="45"/>
        <v/>
      </c>
      <c r="K250" s="60" t="str">
        <f t="shared" si="46"/>
        <v/>
      </c>
    </row>
    <row r="251" spans="1:11" ht="15.75" customHeight="1">
      <c r="A251" s="350" t="s">
        <v>56</v>
      </c>
      <c r="B251" s="259" t="s">
        <v>307</v>
      </c>
      <c r="C251" s="242">
        <v>2.6</v>
      </c>
      <c r="D251" s="37">
        <v>15014</v>
      </c>
      <c r="E251" s="305">
        <v>5319.7888860000003</v>
      </c>
      <c r="F251" s="13">
        <f t="shared" si="48"/>
        <v>2046.0726484615384</v>
      </c>
      <c r="G251" s="37">
        <v>15029</v>
      </c>
      <c r="H251" s="245">
        <v>6440.4121410000007</v>
      </c>
      <c r="I251" s="13">
        <f t="shared" si="47"/>
        <v>2477.0815926923078</v>
      </c>
      <c r="J251" s="60" t="str">
        <f t="shared" si="45"/>
        <v/>
      </c>
      <c r="K251" s="60" t="str">
        <f t="shared" si="46"/>
        <v/>
      </c>
    </row>
    <row r="252" spans="1:11" ht="15.75" customHeight="1">
      <c r="A252" s="350" t="s">
        <v>319</v>
      </c>
      <c r="B252" s="259" t="s">
        <v>307</v>
      </c>
      <c r="C252" s="242">
        <v>2.6</v>
      </c>
      <c r="D252" s="37">
        <v>17830</v>
      </c>
      <c r="E252" s="305">
        <v>6072.5094120000003</v>
      </c>
      <c r="F252" s="13">
        <f t="shared" si="48"/>
        <v>2335.5805430769233</v>
      </c>
      <c r="G252" s="37">
        <v>17850</v>
      </c>
      <c r="H252" s="245">
        <v>6998.7236760000005</v>
      </c>
      <c r="I252" s="13">
        <f t="shared" si="47"/>
        <v>2691.8167984615384</v>
      </c>
      <c r="J252" s="60" t="str">
        <f t="shared" si="45"/>
        <v/>
      </c>
      <c r="K252" s="60" t="str">
        <f t="shared" si="46"/>
        <v/>
      </c>
    </row>
    <row r="253" spans="1:11" ht="15.75" customHeight="1">
      <c r="A253" s="350" t="s">
        <v>150</v>
      </c>
      <c r="B253" s="259" t="s">
        <v>307</v>
      </c>
      <c r="C253" s="242">
        <v>2.6</v>
      </c>
      <c r="D253" s="37">
        <v>15026</v>
      </c>
      <c r="E253" s="305">
        <v>5319.7888860000003</v>
      </c>
      <c r="F253" s="13">
        <f t="shared" si="48"/>
        <v>2046.0726484615384</v>
      </c>
      <c r="G253" s="37">
        <v>15042</v>
      </c>
      <c r="H253" s="245">
        <v>6440.4121410000007</v>
      </c>
      <c r="I253" s="13">
        <f t="shared" si="47"/>
        <v>2477.0815926923078</v>
      </c>
      <c r="J253" s="60" t="str">
        <f t="shared" si="45"/>
        <v/>
      </c>
      <c r="K253" s="60" t="str">
        <f t="shared" si="46"/>
        <v/>
      </c>
    </row>
    <row r="254" spans="1:11" ht="15.75" customHeight="1">
      <c r="A254" s="350" t="s">
        <v>59</v>
      </c>
      <c r="B254" s="259" t="s">
        <v>307</v>
      </c>
      <c r="C254" s="242">
        <v>2.6</v>
      </c>
      <c r="D254" s="37">
        <v>13852</v>
      </c>
      <c r="E254" s="305">
        <v>5319.7888860000003</v>
      </c>
      <c r="F254" s="13">
        <f t="shared" si="48"/>
        <v>2046.0726484615384</v>
      </c>
      <c r="G254" s="37">
        <v>13867</v>
      </c>
      <c r="H254" s="245">
        <v>6440.4121410000007</v>
      </c>
      <c r="I254" s="13">
        <f t="shared" si="47"/>
        <v>2477.0815926923078</v>
      </c>
      <c r="J254" s="60" t="str">
        <f t="shared" si="45"/>
        <v/>
      </c>
      <c r="K254" s="60" t="str">
        <f t="shared" si="46"/>
        <v/>
      </c>
    </row>
    <row r="255" spans="1:11" ht="15.75" customHeight="1">
      <c r="A255" s="350" t="s">
        <v>60</v>
      </c>
      <c r="B255" s="259" t="s">
        <v>307</v>
      </c>
      <c r="C255" s="242">
        <v>2.6</v>
      </c>
      <c r="D255" s="37">
        <v>15021</v>
      </c>
      <c r="E255" s="305">
        <v>5319.7888860000003</v>
      </c>
      <c r="F255" s="13">
        <f t="shared" si="48"/>
        <v>2046.0726484615384</v>
      </c>
      <c r="G255" s="37">
        <v>15037</v>
      </c>
      <c r="H255" s="245">
        <v>6440.4121410000007</v>
      </c>
      <c r="I255" s="13">
        <f t="shared" si="47"/>
        <v>2477.0815926923078</v>
      </c>
      <c r="J255" s="60" t="str">
        <f t="shared" si="45"/>
        <v/>
      </c>
      <c r="K255" s="60" t="str">
        <f t="shared" si="46"/>
        <v/>
      </c>
    </row>
    <row r="256" spans="1:11" ht="15.75" customHeight="1">
      <c r="A256" s="148" t="s">
        <v>61</v>
      </c>
      <c r="B256" s="259" t="s">
        <v>307</v>
      </c>
      <c r="C256" s="242">
        <v>2.6</v>
      </c>
      <c r="D256" s="37">
        <v>15015</v>
      </c>
      <c r="E256" s="305">
        <v>5319.7888860000003</v>
      </c>
      <c r="F256" s="13">
        <f t="shared" si="48"/>
        <v>2046.0726484615384</v>
      </c>
      <c r="G256" s="37">
        <v>15030</v>
      </c>
      <c r="H256" s="245">
        <v>6440.4121410000007</v>
      </c>
      <c r="I256" s="13">
        <f t="shared" si="47"/>
        <v>2477.0815926923078</v>
      </c>
      <c r="J256" s="60" t="str">
        <f t="shared" si="45"/>
        <v/>
      </c>
      <c r="K256" s="60" t="str">
        <f t="shared" si="46"/>
        <v/>
      </c>
    </row>
    <row r="257" spans="1:11" ht="15.75" customHeight="1">
      <c r="A257" s="148" t="s">
        <v>428</v>
      </c>
      <c r="B257" s="259" t="s">
        <v>303</v>
      </c>
      <c r="C257" s="342">
        <v>2.6</v>
      </c>
      <c r="D257" s="37">
        <v>19012</v>
      </c>
      <c r="E257" s="305">
        <v>2634.293259</v>
      </c>
      <c r="F257" s="233">
        <f t="shared" si="48"/>
        <v>1013.189715</v>
      </c>
      <c r="G257" s="37">
        <v>19023</v>
      </c>
      <c r="H257" s="245">
        <v>3083.5711799999999</v>
      </c>
      <c r="I257" s="233">
        <f t="shared" si="47"/>
        <v>1185.9889153846152</v>
      </c>
      <c r="J257" s="60" t="str">
        <f t="shared" si="45"/>
        <v/>
      </c>
      <c r="K257" s="60" t="str">
        <f t="shared" si="46"/>
        <v/>
      </c>
    </row>
    <row r="258" spans="1:11" ht="15.75" customHeight="1">
      <c r="A258" s="148" t="s">
        <v>234</v>
      </c>
      <c r="B258" s="259" t="s">
        <v>75</v>
      </c>
      <c r="C258" s="242">
        <v>2.6</v>
      </c>
      <c r="D258" s="37">
        <v>17268</v>
      </c>
      <c r="E258" s="307">
        <v>4008.6425339999996</v>
      </c>
      <c r="F258" s="260">
        <f t="shared" si="48"/>
        <v>1541.7855899999997</v>
      </c>
      <c r="G258" s="37">
        <v>17269</v>
      </c>
      <c r="H258" s="245">
        <v>4525.4664359999997</v>
      </c>
      <c r="I258" s="260">
        <f t="shared" si="47"/>
        <v>1740.5640138461538</v>
      </c>
      <c r="J258" s="60" t="str">
        <f t="shared" si="45"/>
        <v/>
      </c>
      <c r="K258" s="60" t="str">
        <f t="shared" si="46"/>
        <v/>
      </c>
    </row>
    <row r="259" spans="1:11" s="2" customFormat="1" ht="15.75" customHeight="1">
      <c r="A259" s="148" t="s">
        <v>53</v>
      </c>
      <c r="B259" s="394" t="s">
        <v>50</v>
      </c>
      <c r="C259" s="395">
        <v>2.6</v>
      </c>
      <c r="D259" s="397">
        <v>13451</v>
      </c>
      <c r="E259" s="305">
        <v>3465.7602839999995</v>
      </c>
      <c r="F259" s="400">
        <f t="shared" si="48"/>
        <v>1332.9847246153843</v>
      </c>
      <c r="G259" s="397">
        <v>13467</v>
      </c>
      <c r="H259" s="305">
        <v>3982.5841860000005</v>
      </c>
      <c r="I259" s="400">
        <f t="shared" si="47"/>
        <v>1531.7631484615385</v>
      </c>
      <c r="J259" s="60" t="str">
        <f t="shared" si="45"/>
        <v/>
      </c>
      <c r="K259" s="60" t="str">
        <f t="shared" si="46"/>
        <v/>
      </c>
    </row>
    <row r="260" spans="1:11" s="2" customFormat="1" ht="15.75" customHeight="1" thickBot="1">
      <c r="A260" s="256" t="s">
        <v>429</v>
      </c>
      <c r="B260" s="253" t="s">
        <v>304</v>
      </c>
      <c r="C260" s="385">
        <v>2.6</v>
      </c>
      <c r="D260" s="46">
        <v>19300</v>
      </c>
      <c r="E260" s="304">
        <v>2634.293259</v>
      </c>
      <c r="F260" s="386">
        <f t="shared" si="48"/>
        <v>1013.189715</v>
      </c>
      <c r="G260" s="46">
        <v>19303</v>
      </c>
      <c r="H260" s="249">
        <v>3083.5711799999999</v>
      </c>
      <c r="I260" s="386">
        <f t="shared" si="47"/>
        <v>1185.9889153846152</v>
      </c>
      <c r="J260" s="60" t="str">
        <f t="shared" si="45"/>
        <v/>
      </c>
      <c r="K260" s="60" t="str">
        <f t="shared" si="46"/>
        <v/>
      </c>
    </row>
    <row r="261" spans="1:11" s="2" customFormat="1" ht="15.75" customHeight="1" thickBot="1">
      <c r="A261" s="120"/>
      <c r="B261" s="23"/>
      <c r="C261" s="33"/>
      <c r="D261" s="52"/>
      <c r="E261" s="126"/>
      <c r="F261" s="145"/>
      <c r="G261" s="52"/>
      <c r="H261" s="127"/>
      <c r="I261" s="145"/>
      <c r="J261" s="60"/>
      <c r="K261" s="60"/>
    </row>
    <row r="262" spans="1:11" s="2" customFormat="1" ht="15.75" customHeight="1" thickBot="1">
      <c r="A262" s="370" t="s">
        <v>294</v>
      </c>
      <c r="B262" s="375"/>
      <c r="C262" s="376"/>
      <c r="D262" s="43"/>
      <c r="E262" s="54"/>
      <c r="F262" s="143"/>
      <c r="G262" s="43"/>
      <c r="H262" s="53"/>
      <c r="I262" s="143"/>
      <c r="J262" s="60"/>
      <c r="K262" s="60"/>
    </row>
    <row r="263" spans="1:11" s="2" customFormat="1" ht="15.75" customHeight="1">
      <c r="A263" s="356" t="s">
        <v>133</v>
      </c>
      <c r="B263" s="390" t="s">
        <v>43</v>
      </c>
      <c r="C263" s="391">
        <v>2.6</v>
      </c>
      <c r="D263" s="392">
        <v>15936</v>
      </c>
      <c r="E263" s="303">
        <v>3860.9785619999998</v>
      </c>
      <c r="F263" s="393">
        <f>E263/C263</f>
        <v>1484.9917546153845</v>
      </c>
      <c r="G263" s="392">
        <v>15956</v>
      </c>
      <c r="H263" s="303">
        <v>4377.8024640000003</v>
      </c>
      <c r="I263" s="393">
        <f>H263/C263</f>
        <v>1683.7701784615385</v>
      </c>
      <c r="J263" s="60" t="str">
        <f t="shared" ref="J263:J286" si="49">IF($I$2&lt;&gt;0,E263*(1-$I$2),"")</f>
        <v/>
      </c>
      <c r="K263" s="60" t="str">
        <f t="shared" ref="K263:K270" si="50">IF($I$2&lt;&gt;0,H263*(1-$I$2),"")</f>
        <v/>
      </c>
    </row>
    <row r="264" spans="1:11" s="2" customFormat="1" ht="15.75" customHeight="1">
      <c r="A264" s="357" t="s">
        <v>134</v>
      </c>
      <c r="B264" s="401" t="s">
        <v>235</v>
      </c>
      <c r="C264" s="395">
        <v>2.6</v>
      </c>
      <c r="D264" s="41">
        <v>15933</v>
      </c>
      <c r="E264" s="305">
        <v>3860.9785619999998</v>
      </c>
      <c r="F264" s="396">
        <f t="shared" ref="F264:F270" si="51">E264/C264</f>
        <v>1484.9917546153845</v>
      </c>
      <c r="G264" s="41">
        <v>15953</v>
      </c>
      <c r="H264" s="306">
        <v>4377.8024640000003</v>
      </c>
      <c r="I264" s="396">
        <f t="shared" ref="I264:I270" si="52">H264/C264</f>
        <v>1683.7701784615385</v>
      </c>
      <c r="J264" s="60" t="str">
        <f t="shared" si="49"/>
        <v/>
      </c>
      <c r="K264" s="60" t="str">
        <f t="shared" si="50"/>
        <v/>
      </c>
    </row>
    <row r="265" spans="1:11" s="2" customFormat="1" ht="15.75" customHeight="1">
      <c r="A265" s="357"/>
      <c r="B265" s="401"/>
      <c r="C265" s="395"/>
      <c r="D265" s="41"/>
      <c r="E265" s="305"/>
      <c r="F265" s="396"/>
      <c r="G265" s="41"/>
      <c r="H265" s="305"/>
      <c r="I265" s="396"/>
      <c r="J265" s="60"/>
      <c r="K265" s="60"/>
    </row>
    <row r="266" spans="1:11" s="2" customFormat="1" ht="15.75" customHeight="1">
      <c r="A266" s="357" t="s">
        <v>129</v>
      </c>
      <c r="B266" s="401" t="s">
        <v>43</v>
      </c>
      <c r="C266" s="395">
        <v>2.6</v>
      </c>
      <c r="D266" s="41">
        <v>15754</v>
      </c>
      <c r="E266" s="305">
        <v>3860.9785619999998</v>
      </c>
      <c r="F266" s="396">
        <f t="shared" si="51"/>
        <v>1484.9917546153845</v>
      </c>
      <c r="G266" s="41">
        <v>15763</v>
      </c>
      <c r="H266" s="305">
        <v>4377.8024640000003</v>
      </c>
      <c r="I266" s="396">
        <f t="shared" si="52"/>
        <v>1683.7701784615385</v>
      </c>
      <c r="J266" s="60" t="str">
        <f t="shared" si="49"/>
        <v/>
      </c>
      <c r="K266" s="60" t="str">
        <f t="shared" si="50"/>
        <v/>
      </c>
    </row>
    <row r="267" spans="1:11" s="2" customFormat="1" ht="15.75" customHeight="1">
      <c r="A267" s="357" t="s">
        <v>130</v>
      </c>
      <c r="B267" s="401" t="s">
        <v>235</v>
      </c>
      <c r="C267" s="395">
        <v>2.6</v>
      </c>
      <c r="D267" s="41">
        <v>15755</v>
      </c>
      <c r="E267" s="305">
        <v>3860.9785619999998</v>
      </c>
      <c r="F267" s="396">
        <f t="shared" si="51"/>
        <v>1484.9917546153845</v>
      </c>
      <c r="G267" s="41">
        <v>15764</v>
      </c>
      <c r="H267" s="305">
        <v>4377.8024640000003</v>
      </c>
      <c r="I267" s="396">
        <f t="shared" si="52"/>
        <v>1683.7701784615385</v>
      </c>
      <c r="J267" s="60" t="str">
        <f t="shared" si="49"/>
        <v/>
      </c>
      <c r="K267" s="60" t="str">
        <f t="shared" si="50"/>
        <v/>
      </c>
    </row>
    <row r="268" spans="1:11" s="2" customFormat="1" ht="15.75" customHeight="1">
      <c r="A268" s="357"/>
      <c r="B268" s="401"/>
      <c r="C268" s="395"/>
      <c r="D268" s="41"/>
      <c r="E268" s="305"/>
      <c r="F268" s="396"/>
      <c r="G268" s="41"/>
      <c r="H268" s="305"/>
      <c r="I268" s="396"/>
      <c r="J268" s="60"/>
      <c r="K268" s="60"/>
    </row>
    <row r="269" spans="1:11" s="2" customFormat="1" ht="15.75" customHeight="1">
      <c r="A269" s="554" t="s">
        <v>131</v>
      </c>
      <c r="B269" s="401" t="s">
        <v>2</v>
      </c>
      <c r="C269" s="395">
        <v>2.6</v>
      </c>
      <c r="D269" s="41">
        <v>15760</v>
      </c>
      <c r="E269" s="305">
        <v>3613.4242559999998</v>
      </c>
      <c r="F269" s="396">
        <f t="shared" si="51"/>
        <v>1389.77856</v>
      </c>
      <c r="G269" s="41">
        <v>15769</v>
      </c>
      <c r="H269" s="305">
        <v>4130.2481580000003</v>
      </c>
      <c r="I269" s="396">
        <f t="shared" si="52"/>
        <v>1588.556983846154</v>
      </c>
      <c r="J269" s="60" t="str">
        <f t="shared" si="49"/>
        <v/>
      </c>
      <c r="K269" s="60" t="str">
        <f t="shared" si="50"/>
        <v/>
      </c>
    </row>
    <row r="270" spans="1:11" s="2" customFormat="1" ht="15.75" customHeight="1" thickBot="1">
      <c r="A270" s="554" t="s">
        <v>132</v>
      </c>
      <c r="B270" s="401" t="s">
        <v>236</v>
      </c>
      <c r="C270" s="395">
        <v>2.6</v>
      </c>
      <c r="D270" s="41">
        <v>15761</v>
      </c>
      <c r="E270" s="305">
        <v>3613.4242559999998</v>
      </c>
      <c r="F270" s="396">
        <f t="shared" si="51"/>
        <v>1389.77856</v>
      </c>
      <c r="G270" s="41">
        <v>15770</v>
      </c>
      <c r="H270" s="305">
        <v>4130.2481580000003</v>
      </c>
      <c r="I270" s="396">
        <f t="shared" si="52"/>
        <v>1588.556983846154</v>
      </c>
      <c r="J270" s="60" t="str">
        <f t="shared" si="49"/>
        <v/>
      </c>
      <c r="K270" s="60" t="str">
        <f t="shared" si="50"/>
        <v/>
      </c>
    </row>
    <row r="271" spans="1:11" ht="15.75" customHeight="1" thickBot="1">
      <c r="A271" s="129"/>
      <c r="B271" s="130"/>
      <c r="C271" s="131"/>
      <c r="D271" s="132"/>
      <c r="E271" s="133"/>
      <c r="F271" s="147"/>
      <c r="G271" s="132"/>
      <c r="H271" s="133"/>
      <c r="I271" s="147"/>
    </row>
    <row r="272" spans="1:11" ht="15.75" customHeight="1" thickBot="1">
      <c r="A272" s="370" t="s">
        <v>376</v>
      </c>
      <c r="B272" s="375"/>
      <c r="C272" s="376"/>
      <c r="D272" s="43"/>
      <c r="E272" s="54"/>
      <c r="F272" s="143"/>
      <c r="G272" s="43"/>
      <c r="H272" s="53"/>
      <c r="I272" s="143"/>
    </row>
    <row r="273" spans="1:10" ht="15.75" customHeight="1">
      <c r="A273" s="212" t="s">
        <v>275</v>
      </c>
      <c r="B273" s="31" t="s">
        <v>193</v>
      </c>
      <c r="C273" s="149"/>
      <c r="D273" s="45">
        <v>15961</v>
      </c>
      <c r="E273" s="55">
        <v>806.780169</v>
      </c>
      <c r="F273" s="176"/>
      <c r="G273" s="45" t="s">
        <v>63</v>
      </c>
      <c r="H273" s="175" t="s">
        <v>63</v>
      </c>
      <c r="I273" s="198" t="s">
        <v>63</v>
      </c>
      <c r="J273" s="60" t="str">
        <f t="shared" si="49"/>
        <v/>
      </c>
    </row>
    <row r="274" spans="1:10" ht="15.75" customHeight="1">
      <c r="A274" s="213" t="s">
        <v>206</v>
      </c>
      <c r="B274" s="27" t="s">
        <v>193</v>
      </c>
      <c r="C274" s="163"/>
      <c r="D274" s="38">
        <v>15961</v>
      </c>
      <c r="E274" s="56">
        <v>806.780169</v>
      </c>
      <c r="F274" s="183"/>
      <c r="G274" s="38" t="s">
        <v>63</v>
      </c>
      <c r="H274" s="177" t="s">
        <v>63</v>
      </c>
      <c r="I274" s="12" t="s">
        <v>63</v>
      </c>
      <c r="J274" s="60" t="str">
        <f t="shared" si="49"/>
        <v/>
      </c>
    </row>
    <row r="275" spans="1:10" ht="15.75" customHeight="1">
      <c r="A275" s="214"/>
      <c r="B275" s="27"/>
      <c r="C275" s="163"/>
      <c r="D275" s="38"/>
      <c r="E275" s="56"/>
      <c r="F275" s="183"/>
      <c r="G275" s="38"/>
      <c r="H275" s="177"/>
      <c r="I275" s="12"/>
    </row>
    <row r="276" spans="1:10" ht="15.75" customHeight="1">
      <c r="A276" s="215" t="s">
        <v>276</v>
      </c>
      <c r="B276" s="27" t="s">
        <v>194</v>
      </c>
      <c r="C276" s="163"/>
      <c r="D276" s="38">
        <v>16684</v>
      </c>
      <c r="E276" s="56">
        <v>690.88909499999988</v>
      </c>
      <c r="F276" s="183"/>
      <c r="G276" s="38" t="s">
        <v>63</v>
      </c>
      <c r="H276" s="177" t="s">
        <v>63</v>
      </c>
      <c r="I276" s="12" t="s">
        <v>63</v>
      </c>
      <c r="J276" s="60" t="str">
        <f t="shared" si="49"/>
        <v/>
      </c>
    </row>
    <row r="277" spans="1:10" ht="15.75" customHeight="1">
      <c r="A277" s="213" t="s">
        <v>207</v>
      </c>
      <c r="B277" s="27" t="s">
        <v>194</v>
      </c>
      <c r="C277" s="163"/>
      <c r="D277" s="38">
        <v>16684</v>
      </c>
      <c r="E277" s="56">
        <v>690.88909499999988</v>
      </c>
      <c r="F277" s="183"/>
      <c r="G277" s="38" t="s">
        <v>63</v>
      </c>
      <c r="H277" s="177" t="s">
        <v>63</v>
      </c>
      <c r="I277" s="12" t="s">
        <v>63</v>
      </c>
      <c r="J277" s="60" t="str">
        <f t="shared" si="49"/>
        <v/>
      </c>
    </row>
    <row r="278" spans="1:10" ht="15.75" customHeight="1">
      <c r="A278" s="216"/>
      <c r="B278" s="27"/>
      <c r="C278" s="163"/>
      <c r="D278" s="38"/>
      <c r="E278" s="56"/>
      <c r="F278" s="183"/>
      <c r="G278" s="38"/>
      <c r="H278" s="177"/>
      <c r="I278" s="12"/>
    </row>
    <row r="279" spans="1:10" ht="15.75" customHeight="1">
      <c r="A279" s="217" t="s">
        <v>278</v>
      </c>
      <c r="B279" s="28" t="s">
        <v>277</v>
      </c>
      <c r="C279" s="163"/>
      <c r="D279" s="48" t="s">
        <v>136</v>
      </c>
      <c r="E279" s="56"/>
      <c r="F279" s="183"/>
      <c r="G279" s="48"/>
      <c r="H279" s="177"/>
      <c r="I279" s="12" t="s">
        <v>63</v>
      </c>
    </row>
    <row r="280" spans="1:10" ht="15.75" customHeight="1">
      <c r="A280" s="218" t="s">
        <v>197</v>
      </c>
      <c r="B280" s="27" t="s">
        <v>195</v>
      </c>
      <c r="C280" s="163"/>
      <c r="D280" s="38">
        <v>15957</v>
      </c>
      <c r="E280" s="56">
        <v>53.488187999999994</v>
      </c>
      <c r="F280" s="183"/>
      <c r="G280" s="38" t="s">
        <v>63</v>
      </c>
      <c r="H280" s="177" t="s">
        <v>63</v>
      </c>
      <c r="I280" s="12" t="s">
        <v>63</v>
      </c>
      <c r="J280" s="60" t="str">
        <f t="shared" si="49"/>
        <v/>
      </c>
    </row>
    <row r="281" spans="1:10" ht="15.75" customHeight="1">
      <c r="A281" s="216" t="s">
        <v>198</v>
      </c>
      <c r="B281" s="27" t="s">
        <v>195</v>
      </c>
      <c r="C281" s="163"/>
      <c r="D281" s="38">
        <v>15958</v>
      </c>
      <c r="E281" s="56">
        <v>53.488187999999994</v>
      </c>
      <c r="F281" s="183"/>
      <c r="G281" s="38" t="s">
        <v>63</v>
      </c>
      <c r="H281" s="177" t="s">
        <v>63</v>
      </c>
      <c r="I281" s="12" t="s">
        <v>63</v>
      </c>
      <c r="J281" s="60" t="str">
        <f t="shared" si="49"/>
        <v/>
      </c>
    </row>
    <row r="282" spans="1:10" ht="15.75" customHeight="1">
      <c r="A282" s="218" t="s">
        <v>199</v>
      </c>
      <c r="B282" s="27" t="s">
        <v>196</v>
      </c>
      <c r="C282" s="163"/>
      <c r="D282" s="38">
        <v>15960</v>
      </c>
      <c r="E282" s="56">
        <v>53.488187999999994</v>
      </c>
      <c r="F282" s="183"/>
      <c r="G282" s="38" t="s">
        <v>63</v>
      </c>
      <c r="H282" s="177" t="s">
        <v>63</v>
      </c>
      <c r="I282" s="12" t="s">
        <v>63</v>
      </c>
      <c r="J282" s="60" t="str">
        <f t="shared" si="49"/>
        <v/>
      </c>
    </row>
    <row r="283" spans="1:10" ht="15.75" customHeight="1">
      <c r="A283" s="217" t="s">
        <v>279</v>
      </c>
      <c r="B283" s="27"/>
      <c r="C283" s="163"/>
      <c r="D283" s="38"/>
      <c r="E283" s="56"/>
      <c r="F283" s="183"/>
      <c r="G283" s="38"/>
      <c r="H283" s="177"/>
      <c r="I283" s="12"/>
    </row>
    <row r="284" spans="1:10" ht="15.75" customHeight="1">
      <c r="A284" s="218" t="s">
        <v>200</v>
      </c>
      <c r="B284" s="27" t="s">
        <v>195</v>
      </c>
      <c r="C284" s="163"/>
      <c r="D284" s="38">
        <v>15957</v>
      </c>
      <c r="E284" s="56">
        <v>53.488187999999994</v>
      </c>
      <c r="F284" s="183"/>
      <c r="G284" s="38" t="s">
        <v>63</v>
      </c>
      <c r="H284" s="177" t="s">
        <v>63</v>
      </c>
      <c r="I284" s="12" t="s">
        <v>63</v>
      </c>
      <c r="J284" s="60" t="str">
        <f t="shared" si="49"/>
        <v/>
      </c>
    </row>
    <row r="285" spans="1:10" ht="15.75" customHeight="1">
      <c r="A285" s="216" t="s">
        <v>201</v>
      </c>
      <c r="B285" s="27" t="s">
        <v>195</v>
      </c>
      <c r="C285" s="163"/>
      <c r="D285" s="38">
        <v>15958</v>
      </c>
      <c r="E285" s="56">
        <v>53.488187999999994</v>
      </c>
      <c r="F285" s="183"/>
      <c r="G285" s="38" t="s">
        <v>63</v>
      </c>
      <c r="H285" s="177" t="s">
        <v>63</v>
      </c>
      <c r="I285" s="12" t="s">
        <v>63</v>
      </c>
      <c r="J285" s="60" t="str">
        <f t="shared" si="49"/>
        <v/>
      </c>
    </row>
    <row r="286" spans="1:10" ht="15.75" customHeight="1" thickBot="1">
      <c r="A286" s="219" t="s">
        <v>202</v>
      </c>
      <c r="B286" s="211" t="s">
        <v>196</v>
      </c>
      <c r="C286" s="164"/>
      <c r="D286" s="42">
        <v>15960</v>
      </c>
      <c r="E286" s="179">
        <v>53.488187999999994</v>
      </c>
      <c r="F286" s="180"/>
      <c r="G286" s="42" t="s">
        <v>63</v>
      </c>
      <c r="H286" s="181" t="s">
        <v>63</v>
      </c>
      <c r="I286" s="14" t="s">
        <v>63</v>
      </c>
      <c r="J286" s="60" t="str">
        <f t="shared" si="49"/>
        <v/>
      </c>
    </row>
    <row r="287" spans="1:10" ht="15.75" customHeight="1" thickBot="1">
      <c r="A287" s="118"/>
      <c r="B287" s="85"/>
      <c r="C287" s="119"/>
      <c r="D287" s="122"/>
      <c r="F287" s="144"/>
      <c r="G287" s="122"/>
      <c r="H287" s="124"/>
      <c r="I287" s="144"/>
    </row>
    <row r="288" spans="1:10" ht="15.75" customHeight="1" thickBot="1">
      <c r="A288" s="370" t="s">
        <v>295</v>
      </c>
      <c r="B288" s="375"/>
      <c r="C288" s="376"/>
      <c r="D288" s="43"/>
      <c r="E288" s="54"/>
      <c r="F288" s="143"/>
      <c r="G288" s="43"/>
      <c r="H288" s="53"/>
      <c r="I288" s="143"/>
    </row>
    <row r="289" spans="1:12" s="444" customFormat="1" ht="15.75" customHeight="1">
      <c r="A289" s="483" t="s">
        <v>518</v>
      </c>
      <c r="B289" s="478" t="s">
        <v>242</v>
      </c>
      <c r="C289" s="291">
        <v>2.6</v>
      </c>
      <c r="D289" s="298">
        <v>20179</v>
      </c>
      <c r="E289" s="464">
        <v>8011.1268</v>
      </c>
      <c r="F289" s="484">
        <f t="shared" ref="F289:F326" si="53">E289/C289</f>
        <v>3081.2026153846155</v>
      </c>
      <c r="G289" s="447">
        <v>20218</v>
      </c>
      <c r="H289" s="246">
        <v>8676.7037999999993</v>
      </c>
      <c r="I289" s="484">
        <f t="shared" ref="I289:I301" si="54">H289/C289</f>
        <v>3337.1937692307688</v>
      </c>
      <c r="J289" s="60" t="str">
        <f t="shared" ref="J289:J325" si="55">IF($I$2&lt;&gt;0,E289*(1-$I$2),"")</f>
        <v/>
      </c>
      <c r="K289" s="60" t="str">
        <f t="shared" ref="K289:K325" si="56">IF($I$2&lt;&gt;0,H289*(1-$I$2),"")</f>
        <v/>
      </c>
      <c r="L289" s="412"/>
    </row>
    <row r="290" spans="1:12" s="444" customFormat="1" ht="15.75" customHeight="1">
      <c r="A290" s="482" t="s">
        <v>517</v>
      </c>
      <c r="B290" s="485" t="s">
        <v>242</v>
      </c>
      <c r="C290" s="252">
        <v>2.6</v>
      </c>
      <c r="D290" s="254">
        <v>20181</v>
      </c>
      <c r="E290" s="463">
        <v>8011.1268</v>
      </c>
      <c r="F290" s="486">
        <f t="shared" si="53"/>
        <v>3081.2026153846155</v>
      </c>
      <c r="G290" s="446">
        <v>20217</v>
      </c>
      <c r="H290" s="244">
        <v>8676.7037999999993</v>
      </c>
      <c r="I290" s="486">
        <f t="shared" si="54"/>
        <v>3337.1937692307688</v>
      </c>
      <c r="J290" s="60" t="str">
        <f t="shared" si="55"/>
        <v/>
      </c>
      <c r="K290" s="60" t="str">
        <f t="shared" si="56"/>
        <v/>
      </c>
      <c r="L290" s="412"/>
    </row>
    <row r="291" spans="1:12" s="444" customFormat="1" ht="15.75" customHeight="1">
      <c r="A291" s="482" t="s">
        <v>519</v>
      </c>
      <c r="B291" s="485" t="s">
        <v>242</v>
      </c>
      <c r="C291" s="252">
        <v>2.6</v>
      </c>
      <c r="D291" s="254">
        <v>20180</v>
      </c>
      <c r="E291" s="463">
        <v>8011.1268</v>
      </c>
      <c r="F291" s="486">
        <f t="shared" si="53"/>
        <v>3081.2026153846155</v>
      </c>
      <c r="G291" s="446">
        <v>20219</v>
      </c>
      <c r="H291" s="244">
        <v>8676.7037999999993</v>
      </c>
      <c r="I291" s="486">
        <f t="shared" si="54"/>
        <v>3337.1937692307688</v>
      </c>
      <c r="J291" s="60" t="str">
        <f t="shared" si="55"/>
        <v/>
      </c>
      <c r="K291" s="60" t="str">
        <f t="shared" si="56"/>
        <v/>
      </c>
      <c r="L291" s="412"/>
    </row>
    <row r="292" spans="1:12" s="444" customFormat="1" ht="15.75" customHeight="1">
      <c r="A292" s="148" t="s">
        <v>355</v>
      </c>
      <c r="B292" s="452" t="s">
        <v>310</v>
      </c>
      <c r="C292" s="242">
        <v>2.6</v>
      </c>
      <c r="D292" s="254">
        <v>17934</v>
      </c>
      <c r="E292" s="245">
        <v>4258.3249384199999</v>
      </c>
      <c r="F292" s="260">
        <f t="shared" si="53"/>
        <v>1637.8172840076923</v>
      </c>
      <c r="G292" s="446">
        <v>17938</v>
      </c>
      <c r="H292" s="244">
        <v>4959.2293537499991</v>
      </c>
      <c r="I292" s="260">
        <f t="shared" si="54"/>
        <v>1907.3959052884611</v>
      </c>
      <c r="J292" s="60" t="str">
        <f t="shared" si="55"/>
        <v/>
      </c>
      <c r="K292" s="60" t="str">
        <f t="shared" si="56"/>
        <v/>
      </c>
      <c r="L292" s="412"/>
    </row>
    <row r="293" spans="1:12" s="444" customFormat="1" ht="15.75" customHeight="1">
      <c r="A293" s="148" t="s">
        <v>356</v>
      </c>
      <c r="B293" s="452" t="s">
        <v>310</v>
      </c>
      <c r="C293" s="242">
        <v>2.6</v>
      </c>
      <c r="D293" s="254">
        <v>17912</v>
      </c>
      <c r="E293" s="305">
        <v>5446.7999028449995</v>
      </c>
      <c r="F293" s="260">
        <f t="shared" si="53"/>
        <v>2094.9230395557688</v>
      </c>
      <c r="G293" s="446">
        <v>17916</v>
      </c>
      <c r="H293" s="244">
        <v>6129.2594651399995</v>
      </c>
      <c r="I293" s="260">
        <f t="shared" si="54"/>
        <v>2357.4074865923076</v>
      </c>
      <c r="J293" s="60" t="str">
        <f t="shared" si="55"/>
        <v/>
      </c>
      <c r="K293" s="60" t="str">
        <f t="shared" si="56"/>
        <v/>
      </c>
      <c r="L293" s="412"/>
    </row>
    <row r="294" spans="1:12" s="444" customFormat="1" ht="15.75" customHeight="1">
      <c r="A294" s="350" t="s">
        <v>237</v>
      </c>
      <c r="B294" s="452" t="s">
        <v>229</v>
      </c>
      <c r="C294" s="242">
        <v>2.6</v>
      </c>
      <c r="D294" s="254">
        <v>16997</v>
      </c>
      <c r="E294" s="305">
        <v>8227.1004857999997</v>
      </c>
      <c r="F294" s="260">
        <f t="shared" si="53"/>
        <v>3164.2694176153846</v>
      </c>
      <c r="G294" s="446">
        <v>17000</v>
      </c>
      <c r="H294" s="244">
        <v>8891.1151950599997</v>
      </c>
      <c r="I294" s="260">
        <f t="shared" si="54"/>
        <v>3419.6596904076919</v>
      </c>
      <c r="J294" s="60" t="str">
        <f t="shared" si="55"/>
        <v/>
      </c>
      <c r="K294" s="60" t="str">
        <f t="shared" si="56"/>
        <v/>
      </c>
      <c r="L294" s="412"/>
    </row>
    <row r="295" spans="1:12" s="444" customFormat="1" ht="15.75" customHeight="1">
      <c r="A295" s="482" t="s">
        <v>514</v>
      </c>
      <c r="B295" s="485" t="s">
        <v>242</v>
      </c>
      <c r="C295" s="252">
        <v>2.6</v>
      </c>
      <c r="D295" s="254">
        <v>20176</v>
      </c>
      <c r="E295" s="463">
        <v>8011.1268</v>
      </c>
      <c r="F295" s="486">
        <f t="shared" si="53"/>
        <v>3081.2026153846155</v>
      </c>
      <c r="G295" s="446">
        <v>20214</v>
      </c>
      <c r="H295" s="244">
        <v>8676.7037999999993</v>
      </c>
      <c r="I295" s="486">
        <f t="shared" si="54"/>
        <v>3337.1937692307688</v>
      </c>
      <c r="J295" s="60" t="str">
        <f t="shared" si="55"/>
        <v/>
      </c>
      <c r="K295" s="60" t="str">
        <f t="shared" si="56"/>
        <v/>
      </c>
      <c r="L295" s="412"/>
    </row>
    <row r="296" spans="1:12" s="444" customFormat="1" ht="15.75" customHeight="1">
      <c r="A296" s="482" t="s">
        <v>516</v>
      </c>
      <c r="B296" s="485" t="s">
        <v>242</v>
      </c>
      <c r="C296" s="252">
        <v>2.6</v>
      </c>
      <c r="D296" s="254">
        <v>20178</v>
      </c>
      <c r="E296" s="463">
        <v>8011.1268</v>
      </c>
      <c r="F296" s="486">
        <f t="shared" si="53"/>
        <v>3081.2026153846155</v>
      </c>
      <c r="G296" s="446">
        <v>20216</v>
      </c>
      <c r="H296" s="244">
        <v>8676.7037999999993</v>
      </c>
      <c r="I296" s="486">
        <f t="shared" si="54"/>
        <v>3337.1937692307688</v>
      </c>
      <c r="J296" s="60" t="str">
        <f t="shared" si="55"/>
        <v/>
      </c>
      <c r="K296" s="60" t="str">
        <f t="shared" si="56"/>
        <v/>
      </c>
      <c r="L296" s="412"/>
    </row>
    <row r="297" spans="1:12" s="444" customFormat="1" ht="15.75" customHeight="1">
      <c r="A297" s="482" t="s">
        <v>515</v>
      </c>
      <c r="B297" s="485" t="s">
        <v>242</v>
      </c>
      <c r="C297" s="252">
        <v>2.6</v>
      </c>
      <c r="D297" s="254">
        <v>20177</v>
      </c>
      <c r="E297" s="463">
        <v>8011.1268</v>
      </c>
      <c r="F297" s="486">
        <f t="shared" si="53"/>
        <v>3081.2026153846155</v>
      </c>
      <c r="G297" s="446">
        <v>20215</v>
      </c>
      <c r="H297" s="244">
        <v>8676.7037999999993</v>
      </c>
      <c r="I297" s="486">
        <f t="shared" si="54"/>
        <v>3337.1937692307688</v>
      </c>
      <c r="J297" s="60" t="str">
        <f t="shared" si="55"/>
        <v/>
      </c>
      <c r="K297" s="60" t="str">
        <f t="shared" si="56"/>
        <v/>
      </c>
      <c r="L297" s="412"/>
    </row>
    <row r="298" spans="1:12" s="444" customFormat="1" ht="15.75" customHeight="1">
      <c r="A298" s="482" t="s">
        <v>523</v>
      </c>
      <c r="B298" s="485" t="s">
        <v>302</v>
      </c>
      <c r="C298" s="252">
        <v>2.6</v>
      </c>
      <c r="D298" s="254">
        <v>20185</v>
      </c>
      <c r="E298" s="463">
        <v>6583.6098000000002</v>
      </c>
      <c r="F298" s="486">
        <f t="shared" si="53"/>
        <v>2532.1576153846154</v>
      </c>
      <c r="G298" s="446">
        <v>20223</v>
      </c>
      <c r="H298" s="244">
        <v>7071.2513999999992</v>
      </c>
      <c r="I298" s="486">
        <f t="shared" si="54"/>
        <v>2719.7120769230764</v>
      </c>
      <c r="J298" s="60" t="str">
        <f t="shared" si="55"/>
        <v/>
      </c>
      <c r="K298" s="60" t="str">
        <f t="shared" si="56"/>
        <v/>
      </c>
      <c r="L298" s="412"/>
    </row>
    <row r="299" spans="1:12" s="444" customFormat="1" ht="15.75" customHeight="1">
      <c r="A299" s="482" t="s">
        <v>521</v>
      </c>
      <c r="B299" s="485" t="s">
        <v>242</v>
      </c>
      <c r="C299" s="252">
        <v>2.6</v>
      </c>
      <c r="D299" s="254">
        <v>20182</v>
      </c>
      <c r="E299" s="463">
        <v>8011.1268</v>
      </c>
      <c r="F299" s="486">
        <f t="shared" si="53"/>
        <v>3081.2026153846155</v>
      </c>
      <c r="G299" s="446">
        <v>20221</v>
      </c>
      <c r="H299" s="244">
        <v>8676.7037999999993</v>
      </c>
      <c r="I299" s="486">
        <f t="shared" si="54"/>
        <v>3337.1937692307688</v>
      </c>
      <c r="J299" s="60" t="str">
        <f t="shared" si="55"/>
        <v/>
      </c>
      <c r="K299" s="60" t="str">
        <f t="shared" si="56"/>
        <v/>
      </c>
      <c r="L299" s="412"/>
    </row>
    <row r="300" spans="1:12" s="444" customFormat="1" ht="15.75" customHeight="1">
      <c r="A300" s="482" t="s">
        <v>520</v>
      </c>
      <c r="B300" s="485" t="s">
        <v>242</v>
      </c>
      <c r="C300" s="252">
        <v>2.6</v>
      </c>
      <c r="D300" s="254">
        <v>20184</v>
      </c>
      <c r="E300" s="463">
        <v>8011.1268</v>
      </c>
      <c r="F300" s="486">
        <f t="shared" si="53"/>
        <v>3081.2026153846155</v>
      </c>
      <c r="G300" s="446">
        <v>20220</v>
      </c>
      <c r="H300" s="244">
        <v>8676.7037999999993</v>
      </c>
      <c r="I300" s="486">
        <f t="shared" si="54"/>
        <v>3337.1937692307688</v>
      </c>
      <c r="J300" s="60" t="str">
        <f t="shared" si="55"/>
        <v/>
      </c>
      <c r="K300" s="60" t="str">
        <f t="shared" si="56"/>
        <v/>
      </c>
      <c r="L300" s="412"/>
    </row>
    <row r="301" spans="1:12" s="444" customFormat="1" ht="15.75" customHeight="1">
      <c r="A301" s="482" t="s">
        <v>522</v>
      </c>
      <c r="B301" s="485" t="s">
        <v>242</v>
      </c>
      <c r="C301" s="252">
        <v>2.6</v>
      </c>
      <c r="D301" s="254">
        <v>20183</v>
      </c>
      <c r="E301" s="463">
        <v>8011.1268</v>
      </c>
      <c r="F301" s="486">
        <f t="shared" si="53"/>
        <v>3081.2026153846155</v>
      </c>
      <c r="G301" s="446">
        <v>20222</v>
      </c>
      <c r="H301" s="244">
        <v>8676.7037999999993</v>
      </c>
      <c r="I301" s="486">
        <f t="shared" si="54"/>
        <v>3337.1937692307688</v>
      </c>
      <c r="J301" s="60" t="str">
        <f t="shared" si="55"/>
        <v/>
      </c>
      <c r="K301" s="60" t="str">
        <f t="shared" si="56"/>
        <v/>
      </c>
      <c r="L301" s="412"/>
    </row>
    <row r="302" spans="1:12" s="444" customFormat="1" ht="15.75" customHeight="1">
      <c r="A302" s="148" t="s">
        <v>458</v>
      </c>
      <c r="B302" s="452" t="s">
        <v>155</v>
      </c>
      <c r="C302" s="242">
        <v>2.6</v>
      </c>
      <c r="D302" s="254">
        <v>18419</v>
      </c>
      <c r="E302" s="305">
        <v>5236.4438699999992</v>
      </c>
      <c r="F302" s="260">
        <f t="shared" si="53"/>
        <v>2014.0168730769226</v>
      </c>
      <c r="G302" s="465" t="s">
        <v>63</v>
      </c>
      <c r="H302" s="235" t="s">
        <v>63</v>
      </c>
      <c r="I302" s="342" t="s">
        <v>63</v>
      </c>
      <c r="J302" s="60" t="str">
        <f t="shared" si="55"/>
        <v/>
      </c>
      <c r="K302" s="60"/>
      <c r="L302" s="412"/>
    </row>
    <row r="303" spans="1:12" s="444" customFormat="1" ht="15.75" customHeight="1">
      <c r="A303" s="148" t="s">
        <v>494</v>
      </c>
      <c r="B303" s="452" t="s">
        <v>310</v>
      </c>
      <c r="C303" s="242">
        <v>2.6</v>
      </c>
      <c r="D303" s="254">
        <v>17915</v>
      </c>
      <c r="E303" s="305">
        <v>5446.7999028449995</v>
      </c>
      <c r="F303" s="260">
        <f t="shared" si="53"/>
        <v>2094.9230395557688</v>
      </c>
      <c r="G303" s="446">
        <v>17919</v>
      </c>
      <c r="H303" s="244">
        <v>6129.2594651399995</v>
      </c>
      <c r="I303" s="260">
        <f t="shared" ref="I303:I326" si="57">H303/C303</f>
        <v>2357.4074865923076</v>
      </c>
      <c r="J303" s="60" t="str">
        <f t="shared" si="55"/>
        <v/>
      </c>
      <c r="K303" s="60" t="str">
        <f t="shared" si="56"/>
        <v/>
      </c>
      <c r="L303" s="412"/>
    </row>
    <row r="304" spans="1:12" ht="15.75" customHeight="1">
      <c r="A304" s="354" t="s">
        <v>311</v>
      </c>
      <c r="B304" s="258" t="s">
        <v>310</v>
      </c>
      <c r="C304" s="251">
        <v>2.6</v>
      </c>
      <c r="D304" s="448">
        <v>17818</v>
      </c>
      <c r="E304" s="306">
        <v>8014.1146356599984</v>
      </c>
      <c r="F304" s="449">
        <f t="shared" si="53"/>
        <v>3082.351782946153</v>
      </c>
      <c r="G304" s="448">
        <v>17839</v>
      </c>
      <c r="H304" s="244">
        <v>8678.1293449199984</v>
      </c>
      <c r="I304" s="449">
        <f t="shared" si="57"/>
        <v>3337.7420557384607</v>
      </c>
      <c r="J304" s="60" t="str">
        <f t="shared" si="55"/>
        <v/>
      </c>
      <c r="K304" s="60" t="str">
        <f t="shared" si="56"/>
        <v/>
      </c>
    </row>
    <row r="305" spans="1:11" ht="15.75" customHeight="1">
      <c r="A305" s="255" t="s">
        <v>459</v>
      </c>
      <c r="B305" s="258" t="s">
        <v>239</v>
      </c>
      <c r="C305" s="242">
        <v>2.6</v>
      </c>
      <c r="D305" s="254">
        <v>19304</v>
      </c>
      <c r="E305" s="305">
        <v>8014.1146356599984</v>
      </c>
      <c r="F305" s="260">
        <f t="shared" si="53"/>
        <v>3082.351782946153</v>
      </c>
      <c r="G305" s="254">
        <v>19305</v>
      </c>
      <c r="H305" s="245">
        <v>8678.1293449199984</v>
      </c>
      <c r="I305" s="260">
        <f t="shared" si="57"/>
        <v>3337.7420557384607</v>
      </c>
      <c r="J305" s="60" t="str">
        <f t="shared" si="55"/>
        <v/>
      </c>
      <c r="K305" s="60" t="str">
        <f t="shared" si="56"/>
        <v/>
      </c>
    </row>
    <row r="306" spans="1:11" s="384" customFormat="1" ht="15" customHeight="1">
      <c r="A306" s="354" t="s">
        <v>238</v>
      </c>
      <c r="B306" s="259" t="s">
        <v>239</v>
      </c>
      <c r="C306" s="242">
        <v>2.6</v>
      </c>
      <c r="D306" s="254">
        <v>16978</v>
      </c>
      <c r="E306" s="305">
        <v>8014.1146356599984</v>
      </c>
      <c r="F306" s="260">
        <f t="shared" si="53"/>
        <v>3082.351782946153</v>
      </c>
      <c r="G306" s="254">
        <v>16984</v>
      </c>
      <c r="H306" s="245">
        <v>8678.1293449199984</v>
      </c>
      <c r="I306" s="260">
        <f t="shared" si="57"/>
        <v>3337.7420557384607</v>
      </c>
      <c r="J306" s="60" t="str">
        <f t="shared" si="55"/>
        <v/>
      </c>
      <c r="K306" s="60" t="str">
        <f t="shared" si="56"/>
        <v/>
      </c>
    </row>
    <row r="307" spans="1:11" ht="15.75" customHeight="1">
      <c r="A307" s="350" t="s">
        <v>240</v>
      </c>
      <c r="B307" s="259" t="s">
        <v>239</v>
      </c>
      <c r="C307" s="242">
        <v>2.6</v>
      </c>
      <c r="D307" s="39">
        <v>16976</v>
      </c>
      <c r="E307" s="305">
        <v>8014.1146356599984</v>
      </c>
      <c r="F307" s="260">
        <f t="shared" si="53"/>
        <v>3082.351782946153</v>
      </c>
      <c r="G307" s="39">
        <v>16981</v>
      </c>
      <c r="H307" s="245">
        <v>8678.1293449199984</v>
      </c>
      <c r="I307" s="260">
        <f t="shared" si="57"/>
        <v>3337.7420557384607</v>
      </c>
      <c r="J307" s="60" t="str">
        <f t="shared" si="55"/>
        <v/>
      </c>
      <c r="K307" s="60" t="str">
        <f t="shared" si="56"/>
        <v/>
      </c>
    </row>
    <row r="308" spans="1:11" ht="15.75" customHeight="1">
      <c r="A308" s="350" t="s">
        <v>393</v>
      </c>
      <c r="B308" s="259" t="s">
        <v>239</v>
      </c>
      <c r="C308" s="242">
        <v>2.6</v>
      </c>
      <c r="D308" s="39">
        <v>16977</v>
      </c>
      <c r="E308" s="305">
        <v>8014.1146356599984</v>
      </c>
      <c r="F308" s="260">
        <f t="shared" si="53"/>
        <v>3082.351782946153</v>
      </c>
      <c r="G308" s="39">
        <v>16982</v>
      </c>
      <c r="H308" s="245">
        <v>8678.1293449199984</v>
      </c>
      <c r="I308" s="260">
        <f t="shared" si="57"/>
        <v>3337.7420557384607</v>
      </c>
      <c r="J308" s="60" t="str">
        <f t="shared" si="55"/>
        <v/>
      </c>
      <c r="K308" s="60" t="str">
        <f t="shared" si="56"/>
        <v/>
      </c>
    </row>
    <row r="309" spans="1:11" s="384" customFormat="1" ht="15" customHeight="1">
      <c r="A309" s="148" t="s">
        <v>488</v>
      </c>
      <c r="B309" s="258" t="s">
        <v>242</v>
      </c>
      <c r="C309" s="251">
        <v>2.6</v>
      </c>
      <c r="D309" s="39">
        <v>18089</v>
      </c>
      <c r="E309" s="305">
        <v>8014.1146356599984</v>
      </c>
      <c r="F309" s="260">
        <f t="shared" si="53"/>
        <v>3082.351782946153</v>
      </c>
      <c r="G309" s="39">
        <v>18095</v>
      </c>
      <c r="H309" s="245">
        <v>8678.1293449199984</v>
      </c>
      <c r="I309" s="260">
        <f t="shared" si="57"/>
        <v>3337.7420557384607</v>
      </c>
      <c r="J309" s="60" t="str">
        <f t="shared" si="55"/>
        <v/>
      </c>
      <c r="K309" s="60" t="str">
        <f t="shared" si="56"/>
        <v/>
      </c>
    </row>
    <row r="310" spans="1:11" ht="15.75" customHeight="1">
      <c r="A310" s="408" t="s">
        <v>489</v>
      </c>
      <c r="B310" s="65" t="s">
        <v>490</v>
      </c>
      <c r="C310" s="242">
        <v>2.6</v>
      </c>
      <c r="D310" s="39">
        <v>20275</v>
      </c>
      <c r="E310" s="305">
        <v>8014.1146356599984</v>
      </c>
      <c r="F310" s="260">
        <f t="shared" si="53"/>
        <v>3082.351782946153</v>
      </c>
      <c r="G310" s="39">
        <v>20276</v>
      </c>
      <c r="H310" s="245">
        <v>8678.1293449199984</v>
      </c>
      <c r="I310" s="260">
        <f t="shared" si="57"/>
        <v>3337.7420557384607</v>
      </c>
      <c r="J310" s="60" t="str">
        <f t="shared" si="55"/>
        <v/>
      </c>
      <c r="K310" s="60" t="str">
        <f t="shared" si="56"/>
        <v/>
      </c>
    </row>
    <row r="311" spans="1:11" ht="15.75" customHeight="1">
      <c r="A311" s="350" t="s">
        <v>241</v>
      </c>
      <c r="B311" s="259" t="s">
        <v>239</v>
      </c>
      <c r="C311" s="242">
        <v>2.6</v>
      </c>
      <c r="D311" s="39">
        <v>16975</v>
      </c>
      <c r="E311" s="305">
        <v>8014.1146356599984</v>
      </c>
      <c r="F311" s="260">
        <f t="shared" si="53"/>
        <v>3082.351782946153</v>
      </c>
      <c r="G311" s="39">
        <v>16979</v>
      </c>
      <c r="H311" s="245">
        <v>8678.1293449199984</v>
      </c>
      <c r="I311" s="260">
        <f t="shared" si="57"/>
        <v>3337.7420557384607</v>
      </c>
      <c r="J311" s="60" t="str">
        <f t="shared" si="55"/>
        <v/>
      </c>
      <c r="K311" s="60" t="str">
        <f t="shared" si="56"/>
        <v/>
      </c>
    </row>
    <row r="312" spans="1:11" ht="15.75" customHeight="1">
      <c r="A312" s="350" t="s">
        <v>314</v>
      </c>
      <c r="B312" s="394" t="s">
        <v>313</v>
      </c>
      <c r="C312" s="395">
        <v>2.6</v>
      </c>
      <c r="D312" s="39">
        <v>17820</v>
      </c>
      <c r="E312" s="305">
        <v>7308.337994999999</v>
      </c>
      <c r="F312" s="400">
        <f t="shared" si="53"/>
        <v>2810.8992288461532</v>
      </c>
      <c r="G312" s="39">
        <v>17841</v>
      </c>
      <c r="H312" s="305">
        <v>7972.3527042600008</v>
      </c>
      <c r="I312" s="260">
        <f t="shared" si="57"/>
        <v>3066.2895016384618</v>
      </c>
      <c r="J312" s="60" t="str">
        <f t="shared" si="55"/>
        <v/>
      </c>
      <c r="K312" s="60" t="str">
        <f t="shared" si="56"/>
        <v/>
      </c>
    </row>
    <row r="313" spans="1:11" ht="15.75" customHeight="1">
      <c r="A313" s="350" t="s">
        <v>312</v>
      </c>
      <c r="B313" s="259" t="s">
        <v>313</v>
      </c>
      <c r="C313" s="242">
        <v>2.6</v>
      </c>
      <c r="D313" s="39">
        <v>17819</v>
      </c>
      <c r="E313" s="305">
        <v>7308.337994999999</v>
      </c>
      <c r="F313" s="260">
        <f t="shared" si="53"/>
        <v>2810.8992288461532</v>
      </c>
      <c r="G313" s="39">
        <v>17840</v>
      </c>
      <c r="H313" s="245">
        <v>7972.3527042600008</v>
      </c>
      <c r="I313" s="260">
        <f t="shared" si="57"/>
        <v>3066.2895016384618</v>
      </c>
      <c r="J313" s="60" t="str">
        <f t="shared" si="55"/>
        <v/>
      </c>
      <c r="K313" s="60" t="str">
        <f t="shared" si="56"/>
        <v/>
      </c>
    </row>
    <row r="314" spans="1:11" ht="15.75" customHeight="1">
      <c r="A314" s="555" t="s">
        <v>598</v>
      </c>
      <c r="B314" s="259" t="s">
        <v>310</v>
      </c>
      <c r="C314" s="242">
        <v>2.6</v>
      </c>
      <c r="D314" s="39">
        <v>17914</v>
      </c>
      <c r="E314" s="305">
        <v>5446.7999028449995</v>
      </c>
      <c r="F314" s="260">
        <f t="shared" si="53"/>
        <v>2094.9230395557688</v>
      </c>
      <c r="G314" s="39">
        <v>17918</v>
      </c>
      <c r="H314" s="245">
        <v>6129.2594651399995</v>
      </c>
      <c r="I314" s="260">
        <f t="shared" si="57"/>
        <v>2357.4074865923076</v>
      </c>
      <c r="J314" s="60" t="str">
        <f t="shared" si="55"/>
        <v/>
      </c>
      <c r="K314" s="60" t="str">
        <f t="shared" si="56"/>
        <v/>
      </c>
    </row>
    <row r="315" spans="1:11" ht="15.75" customHeight="1">
      <c r="A315" s="408" t="s">
        <v>357</v>
      </c>
      <c r="B315" s="259" t="s">
        <v>310</v>
      </c>
      <c r="C315" s="242">
        <v>2.6</v>
      </c>
      <c r="D315" s="39">
        <v>17963</v>
      </c>
      <c r="E315" s="305">
        <v>5446.7999028449995</v>
      </c>
      <c r="F315" s="260">
        <f t="shared" si="53"/>
        <v>2094.9230395557688</v>
      </c>
      <c r="G315" s="39">
        <v>17965</v>
      </c>
      <c r="H315" s="245">
        <v>6129.2594651399995</v>
      </c>
      <c r="I315" s="260">
        <f t="shared" si="57"/>
        <v>2357.4074865923076</v>
      </c>
      <c r="J315" s="60" t="str">
        <f t="shared" si="55"/>
        <v/>
      </c>
      <c r="K315" s="60" t="str">
        <f t="shared" si="56"/>
        <v/>
      </c>
    </row>
    <row r="316" spans="1:11" ht="15.75" customHeight="1">
      <c r="A316" s="255" t="s">
        <v>430</v>
      </c>
      <c r="B316" s="258" t="s">
        <v>302</v>
      </c>
      <c r="C316" s="343">
        <v>2.6</v>
      </c>
      <c r="D316" s="40">
        <v>19329</v>
      </c>
      <c r="E316" s="305">
        <v>6584.2325066699996</v>
      </c>
      <c r="F316" s="344">
        <f t="shared" si="53"/>
        <v>2532.3971179499999</v>
      </c>
      <c r="G316" s="40">
        <v>19340</v>
      </c>
      <c r="H316" s="245">
        <v>7266.6920689649987</v>
      </c>
      <c r="I316" s="344">
        <f t="shared" si="57"/>
        <v>2794.8815649865378</v>
      </c>
      <c r="J316" s="60" t="str">
        <f t="shared" si="55"/>
        <v/>
      </c>
      <c r="K316" s="60" t="str">
        <f t="shared" si="56"/>
        <v/>
      </c>
    </row>
    <row r="317" spans="1:11" ht="15.75" customHeight="1">
      <c r="A317" s="148" t="s">
        <v>431</v>
      </c>
      <c r="B317" s="259" t="s">
        <v>302</v>
      </c>
      <c r="C317" s="252">
        <v>2.6</v>
      </c>
      <c r="D317" s="39">
        <v>19330</v>
      </c>
      <c r="E317" s="305">
        <v>6584.2325066699996</v>
      </c>
      <c r="F317" s="344">
        <f t="shared" si="53"/>
        <v>2532.3971179499999</v>
      </c>
      <c r="G317" s="39">
        <v>19341</v>
      </c>
      <c r="H317" s="245">
        <v>7266.6920689649987</v>
      </c>
      <c r="I317" s="344">
        <f t="shared" si="57"/>
        <v>2794.8815649865378</v>
      </c>
      <c r="J317" s="60" t="str">
        <f t="shared" si="55"/>
        <v/>
      </c>
      <c r="K317" s="60" t="str">
        <f t="shared" si="56"/>
        <v/>
      </c>
    </row>
    <row r="318" spans="1:11" ht="15.75" customHeight="1">
      <c r="A318" s="148" t="s">
        <v>432</v>
      </c>
      <c r="B318" s="259" t="s">
        <v>302</v>
      </c>
      <c r="C318" s="252">
        <v>2.6</v>
      </c>
      <c r="D318" s="39">
        <v>19331</v>
      </c>
      <c r="E318" s="305">
        <v>6584.2325066699996</v>
      </c>
      <c r="F318" s="344">
        <f t="shared" si="53"/>
        <v>2532.3971179499999</v>
      </c>
      <c r="G318" s="39">
        <v>19342</v>
      </c>
      <c r="H318" s="245">
        <v>7266.6920689649987</v>
      </c>
      <c r="I318" s="344">
        <f t="shared" si="57"/>
        <v>2794.8815649865378</v>
      </c>
      <c r="J318" s="60" t="str">
        <f t="shared" si="55"/>
        <v/>
      </c>
      <c r="K318" s="60" t="str">
        <f t="shared" si="56"/>
        <v/>
      </c>
    </row>
    <row r="319" spans="1:11" ht="15.75" customHeight="1">
      <c r="A319" s="148" t="s">
        <v>433</v>
      </c>
      <c r="B319" s="259" t="s">
        <v>302</v>
      </c>
      <c r="C319" s="252">
        <v>2.6</v>
      </c>
      <c r="D319" s="39">
        <v>19332</v>
      </c>
      <c r="E319" s="305">
        <v>6584.2325066699996</v>
      </c>
      <c r="F319" s="344">
        <f t="shared" si="53"/>
        <v>2532.3971179499999</v>
      </c>
      <c r="G319" s="39">
        <v>19343</v>
      </c>
      <c r="H319" s="245">
        <v>7266.6920689649987</v>
      </c>
      <c r="I319" s="344">
        <f t="shared" si="57"/>
        <v>2794.8815649865378</v>
      </c>
      <c r="J319" s="60" t="str">
        <f t="shared" si="55"/>
        <v/>
      </c>
      <c r="K319" s="60" t="str">
        <f t="shared" si="56"/>
        <v/>
      </c>
    </row>
    <row r="320" spans="1:11" ht="15.75" customHeight="1">
      <c r="A320" s="148" t="s">
        <v>434</v>
      </c>
      <c r="B320" s="259" t="s">
        <v>302</v>
      </c>
      <c r="C320" s="252">
        <v>2.6</v>
      </c>
      <c r="D320" s="39">
        <v>19333</v>
      </c>
      <c r="E320" s="305">
        <v>6584.2325066699996</v>
      </c>
      <c r="F320" s="344">
        <f t="shared" si="53"/>
        <v>2532.3971179499999</v>
      </c>
      <c r="G320" s="39">
        <v>19344</v>
      </c>
      <c r="H320" s="245">
        <v>7266.6920689649987</v>
      </c>
      <c r="I320" s="344">
        <f t="shared" si="57"/>
        <v>2794.8815649865378</v>
      </c>
      <c r="J320" s="60" t="str">
        <f t="shared" si="55"/>
        <v/>
      </c>
      <c r="K320" s="60" t="str">
        <f t="shared" si="56"/>
        <v/>
      </c>
    </row>
    <row r="321" spans="1:11" ht="15.75" customHeight="1">
      <c r="A321" s="148" t="s">
        <v>435</v>
      </c>
      <c r="B321" s="259" t="s">
        <v>302</v>
      </c>
      <c r="C321" s="252">
        <v>2.6</v>
      </c>
      <c r="D321" s="39">
        <v>19334</v>
      </c>
      <c r="E321" s="305">
        <v>6584.2325066699996</v>
      </c>
      <c r="F321" s="344">
        <f t="shared" si="53"/>
        <v>2532.3971179499999</v>
      </c>
      <c r="G321" s="39">
        <v>19345</v>
      </c>
      <c r="H321" s="245">
        <v>7266.6920689649987</v>
      </c>
      <c r="I321" s="344">
        <f t="shared" si="57"/>
        <v>2794.8815649865378</v>
      </c>
      <c r="J321" s="60" t="str">
        <f t="shared" si="55"/>
        <v/>
      </c>
      <c r="K321" s="60" t="str">
        <f t="shared" si="56"/>
        <v/>
      </c>
    </row>
    <row r="322" spans="1:11" ht="15.75" customHeight="1">
      <c r="A322" s="548" t="s">
        <v>599</v>
      </c>
      <c r="B322" s="259" t="s">
        <v>310</v>
      </c>
      <c r="C322" s="242">
        <v>2.6</v>
      </c>
      <c r="D322" s="39">
        <v>17962</v>
      </c>
      <c r="E322" s="305">
        <v>5446.7999028449995</v>
      </c>
      <c r="F322" s="260">
        <f t="shared" si="53"/>
        <v>2094.9230395557688</v>
      </c>
      <c r="G322" s="39">
        <v>17964</v>
      </c>
      <c r="H322" s="245">
        <v>6129.2594651399995</v>
      </c>
      <c r="I322" s="260">
        <f t="shared" si="57"/>
        <v>2357.4074865923076</v>
      </c>
      <c r="J322" s="60" t="str">
        <f t="shared" si="55"/>
        <v/>
      </c>
      <c r="K322" s="60" t="str">
        <f t="shared" si="56"/>
        <v/>
      </c>
    </row>
    <row r="323" spans="1:11" ht="15.75" customHeight="1">
      <c r="A323" s="148" t="s">
        <v>358</v>
      </c>
      <c r="B323" s="259" t="s">
        <v>310</v>
      </c>
      <c r="C323" s="242">
        <v>2.6</v>
      </c>
      <c r="D323" s="39">
        <v>17913</v>
      </c>
      <c r="E323" s="305">
        <v>5446.7999028449995</v>
      </c>
      <c r="F323" s="260">
        <f t="shared" si="53"/>
        <v>2094.9230395557688</v>
      </c>
      <c r="G323" s="39">
        <v>17917</v>
      </c>
      <c r="H323" s="245">
        <v>6129.2594651399995</v>
      </c>
      <c r="I323" s="260">
        <f t="shared" si="57"/>
        <v>2357.4074865923076</v>
      </c>
      <c r="J323" s="60" t="str">
        <f t="shared" si="55"/>
        <v/>
      </c>
      <c r="K323" s="60" t="str">
        <f t="shared" si="56"/>
        <v/>
      </c>
    </row>
    <row r="324" spans="1:11" ht="15.75" customHeight="1">
      <c r="A324" s="353" t="s">
        <v>359</v>
      </c>
      <c r="B324" s="259" t="s">
        <v>360</v>
      </c>
      <c r="C324" s="252">
        <v>2.6</v>
      </c>
      <c r="D324" s="39">
        <v>18067</v>
      </c>
      <c r="E324" s="305">
        <v>7308.337994999999</v>
      </c>
      <c r="F324" s="260">
        <f t="shared" si="53"/>
        <v>2810.8992288461532</v>
      </c>
      <c r="G324" s="39">
        <v>18001</v>
      </c>
      <c r="H324" s="245">
        <v>7972.3527042600008</v>
      </c>
      <c r="I324" s="260">
        <f t="shared" si="57"/>
        <v>3066.2895016384618</v>
      </c>
      <c r="J324" s="60" t="str">
        <f t="shared" si="55"/>
        <v/>
      </c>
      <c r="K324" s="60" t="str">
        <f t="shared" si="56"/>
        <v/>
      </c>
    </row>
    <row r="325" spans="1:11" ht="15.75" customHeight="1">
      <c r="A325" s="354" t="s">
        <v>243</v>
      </c>
      <c r="B325" s="258" t="s">
        <v>239</v>
      </c>
      <c r="C325" s="251">
        <v>2.6</v>
      </c>
      <c r="D325" s="40">
        <v>17198</v>
      </c>
      <c r="E325" s="306">
        <v>7099.5283379999992</v>
      </c>
      <c r="F325" s="243">
        <f t="shared" si="53"/>
        <v>2730.587822307692</v>
      </c>
      <c r="G325" s="40">
        <v>17200</v>
      </c>
      <c r="H325" s="244">
        <v>7763.5430472600001</v>
      </c>
      <c r="I325" s="243">
        <f t="shared" si="57"/>
        <v>2985.9780950999998</v>
      </c>
      <c r="J325" s="60" t="str">
        <f t="shared" si="55"/>
        <v/>
      </c>
      <c r="K325" s="60" t="str">
        <f t="shared" si="56"/>
        <v/>
      </c>
    </row>
    <row r="326" spans="1:11" ht="15.75" customHeight="1" thickBot="1">
      <c r="A326" s="255" t="s">
        <v>244</v>
      </c>
      <c r="B326" s="258" t="s">
        <v>239</v>
      </c>
      <c r="C326" s="251">
        <v>2.6</v>
      </c>
      <c r="D326" s="40">
        <v>17197</v>
      </c>
      <c r="E326" s="306">
        <v>7099.5283379999992</v>
      </c>
      <c r="F326" s="243">
        <f t="shared" si="53"/>
        <v>2730.587822307692</v>
      </c>
      <c r="G326" s="40">
        <v>17199</v>
      </c>
      <c r="H326" s="244">
        <v>7763.5430472600001</v>
      </c>
      <c r="I326" s="243">
        <f t="shared" si="57"/>
        <v>2985.9780950999998</v>
      </c>
      <c r="J326" s="60" t="str">
        <f t="shared" ref="J326" si="58">IF($I$2&lt;&gt;0,E326*(1-$I$2),"")</f>
        <v/>
      </c>
      <c r="K326" s="60" t="str">
        <f t="shared" ref="K326" si="59">IF($I$2&lt;&gt;0,H326*(1-$I$2),"")</f>
        <v/>
      </c>
    </row>
    <row r="327" spans="1:11" ht="15.75" customHeight="1" thickBot="1">
      <c r="A327" s="73"/>
      <c r="B327" s="74"/>
      <c r="C327" s="75"/>
      <c r="D327" s="76"/>
      <c r="E327" s="77"/>
      <c r="F327" s="78"/>
      <c r="G327" s="76"/>
      <c r="H327" s="79"/>
      <c r="I327" s="80"/>
    </row>
    <row r="328" spans="1:11" ht="15.75" customHeight="1" thickBot="1">
      <c r="A328" s="377" t="s">
        <v>396</v>
      </c>
      <c r="B328" s="378"/>
      <c r="C328" s="379"/>
      <c r="D328" s="184"/>
      <c r="E328" s="71"/>
      <c r="F328" s="81"/>
      <c r="G328" s="82"/>
      <c r="I328" s="340"/>
    </row>
    <row r="329" spans="1:11" ht="15.75" customHeight="1" thickBot="1">
      <c r="A329" s="323" t="s">
        <v>401</v>
      </c>
      <c r="B329" s="320"/>
      <c r="C329" s="324"/>
      <c r="D329" s="410"/>
      <c r="E329" s="466"/>
      <c r="F329" s="411"/>
      <c r="G329" s="331"/>
      <c r="H329" s="332"/>
      <c r="I329" s="333"/>
    </row>
    <row r="330" spans="1:11" s="610" customFormat="1" ht="15.75" customHeight="1">
      <c r="A330" s="605" t="s">
        <v>524</v>
      </c>
      <c r="B330" s="606" t="s">
        <v>126</v>
      </c>
      <c r="C330" s="607">
        <v>2.6</v>
      </c>
      <c r="D330" s="392">
        <v>20157</v>
      </c>
      <c r="E330" s="303">
        <v>2783.7</v>
      </c>
      <c r="F330" s="608">
        <f t="shared" ref="F330:F335" si="60">E330/C330</f>
        <v>1070.653846153846</v>
      </c>
      <c r="G330" s="594">
        <v>20224</v>
      </c>
      <c r="H330" s="571">
        <v>3227.5</v>
      </c>
      <c r="I330" s="609">
        <f t="shared" ref="I330:I335" si="61">H330/C330</f>
        <v>1241.3461538461538</v>
      </c>
      <c r="J330" s="60" t="str">
        <f t="shared" ref="J330" si="62">IF($I$2&lt;&gt;0,E330*(1-$I$2),"")</f>
        <v/>
      </c>
      <c r="K330" s="60" t="str">
        <f t="shared" ref="K330" si="63">IF($I$2&lt;&gt;0,H330*(1-$I$2),"")</f>
        <v/>
      </c>
    </row>
    <row r="331" spans="1:11" customFormat="1" ht="15.75" customHeight="1">
      <c r="A331" s="255" t="s">
        <v>491</v>
      </c>
      <c r="B331" s="413" t="s">
        <v>235</v>
      </c>
      <c r="C331" s="326">
        <v>2.6</v>
      </c>
      <c r="D331" s="40">
        <v>17278</v>
      </c>
      <c r="E331" s="306">
        <v>2399.1</v>
      </c>
      <c r="F331" s="273">
        <f t="shared" ref="F331" si="64">E331/C331</f>
        <v>922.73076923076917</v>
      </c>
      <c r="G331" s="409">
        <v>17279</v>
      </c>
      <c r="H331" s="414">
        <v>2927.9</v>
      </c>
      <c r="I331" s="337">
        <f t="shared" ref="I331" si="65">H331/C331</f>
        <v>1126.1153846153845</v>
      </c>
      <c r="J331" s="60" t="str">
        <f t="shared" ref="J331" si="66">IF($I$2&lt;&gt;0,E331*(1-$I$2),"")</f>
        <v/>
      </c>
      <c r="K331" s="60" t="str">
        <f t="shared" ref="K331" si="67">IF($I$2&lt;&gt;0,H331*(1-$I$2),"")</f>
        <v/>
      </c>
    </row>
    <row r="332" spans="1:11" ht="15.75" customHeight="1">
      <c r="A332" s="479" t="s">
        <v>397</v>
      </c>
      <c r="B332" s="413" t="s">
        <v>43</v>
      </c>
      <c r="C332" s="326">
        <v>2.6</v>
      </c>
      <c r="D332" s="415">
        <v>19019</v>
      </c>
      <c r="E332" s="306">
        <v>2781.3857759999996</v>
      </c>
      <c r="F332" s="273">
        <f t="shared" si="60"/>
        <v>1069.7637599999998</v>
      </c>
      <c r="G332" s="474">
        <v>19030</v>
      </c>
      <c r="H332" s="414">
        <v>3226.8920939999998</v>
      </c>
      <c r="I332" s="337">
        <f t="shared" si="61"/>
        <v>1241.1123438461536</v>
      </c>
      <c r="J332" s="60" t="str">
        <f t="shared" ref="J332:J339" si="68">IF($I$2&lt;&gt;0,E332*(1-$I$2),"")</f>
        <v/>
      </c>
      <c r="K332" s="60" t="str">
        <f t="shared" ref="K332:K339" si="69">IF($I$2&lt;&gt;0,H332*(1-$I$2),"")</f>
        <v/>
      </c>
    </row>
    <row r="333" spans="1:11" ht="15.75" customHeight="1">
      <c r="A333" s="480" t="s">
        <v>398</v>
      </c>
      <c r="B333" s="322" t="s">
        <v>126</v>
      </c>
      <c r="C333" s="327">
        <v>2.6</v>
      </c>
      <c r="D333" s="339">
        <v>19017</v>
      </c>
      <c r="E333" s="305">
        <v>2781.3857759999996</v>
      </c>
      <c r="F333" s="273">
        <f t="shared" si="60"/>
        <v>1069.7637599999998</v>
      </c>
      <c r="G333" s="475">
        <v>19028</v>
      </c>
      <c r="H333" s="334">
        <v>3226.8920939999998</v>
      </c>
      <c r="I333" s="337">
        <f t="shared" si="61"/>
        <v>1241.1123438461536</v>
      </c>
      <c r="J333" s="60" t="str">
        <f t="shared" si="68"/>
        <v/>
      </c>
      <c r="K333" s="60" t="str">
        <f t="shared" si="69"/>
        <v/>
      </c>
    </row>
    <row r="334" spans="1:11" ht="15.75" customHeight="1">
      <c r="A334" s="480" t="s">
        <v>399</v>
      </c>
      <c r="B334" s="322" t="s">
        <v>126</v>
      </c>
      <c r="C334" s="328">
        <v>2.6</v>
      </c>
      <c r="D334" s="339">
        <v>19018</v>
      </c>
      <c r="E334" s="305">
        <v>2781.3857759999996</v>
      </c>
      <c r="F334" s="273">
        <f t="shared" si="60"/>
        <v>1069.7637599999998</v>
      </c>
      <c r="G334" s="475">
        <v>19029</v>
      </c>
      <c r="H334" s="334">
        <v>3226.8920939999998</v>
      </c>
      <c r="I334" s="337">
        <f t="shared" si="61"/>
        <v>1241.1123438461536</v>
      </c>
      <c r="J334" s="60" t="str">
        <f t="shared" si="68"/>
        <v/>
      </c>
      <c r="K334" s="60" t="str">
        <f t="shared" si="69"/>
        <v/>
      </c>
    </row>
    <row r="335" spans="1:11" ht="15.75" customHeight="1" thickBot="1">
      <c r="A335" s="481" t="s">
        <v>400</v>
      </c>
      <c r="B335" s="461" t="s">
        <v>43</v>
      </c>
      <c r="C335" s="468">
        <v>2.6</v>
      </c>
      <c r="D335" s="469">
        <v>19016</v>
      </c>
      <c r="E335" s="304">
        <v>2781.3857759999996</v>
      </c>
      <c r="F335" s="477">
        <f t="shared" si="60"/>
        <v>1069.7637599999998</v>
      </c>
      <c r="G335" s="476">
        <v>19027</v>
      </c>
      <c r="H335" s="471">
        <v>3226.8920939999998</v>
      </c>
      <c r="I335" s="472">
        <f t="shared" si="61"/>
        <v>1241.1123438461536</v>
      </c>
      <c r="J335" s="60" t="str">
        <f t="shared" si="68"/>
        <v/>
      </c>
      <c r="K335" s="60" t="str">
        <f t="shared" si="69"/>
        <v/>
      </c>
    </row>
    <row r="336" spans="1:11" ht="15.75" customHeight="1" thickBot="1">
      <c r="A336" s="220" t="s">
        <v>402</v>
      </c>
      <c r="B336" s="30"/>
      <c r="C336" s="173"/>
      <c r="D336" s="560"/>
      <c r="E336" s="186"/>
      <c r="F336" s="275"/>
      <c r="G336" s="560"/>
      <c r="H336" s="189"/>
      <c r="I336" s="561"/>
    </row>
    <row r="337" spans="1:11" ht="15.75" customHeight="1">
      <c r="A337" s="318" t="s">
        <v>403</v>
      </c>
      <c r="B337" s="321" t="s">
        <v>43</v>
      </c>
      <c r="C337" s="325">
        <v>2.6</v>
      </c>
      <c r="D337" s="338">
        <v>19094</v>
      </c>
      <c r="E337" s="303">
        <v>3578.6797919999995</v>
      </c>
      <c r="F337" s="329">
        <f>E337/C337</f>
        <v>1376.4153046153845</v>
      </c>
      <c r="G337" s="338">
        <v>19099</v>
      </c>
      <c r="H337" s="335">
        <v>4095.5036940000005</v>
      </c>
      <c r="I337" s="336">
        <f>H337/C337</f>
        <v>1575.1937284615385</v>
      </c>
      <c r="J337" s="60" t="str">
        <f t="shared" si="68"/>
        <v/>
      </c>
      <c r="K337" s="60" t="str">
        <f t="shared" si="69"/>
        <v/>
      </c>
    </row>
    <row r="338" spans="1:11" ht="15.75" customHeight="1">
      <c r="A338" s="319" t="s">
        <v>404</v>
      </c>
      <c r="B338" s="322" t="s">
        <v>126</v>
      </c>
      <c r="C338" s="326">
        <v>2.6</v>
      </c>
      <c r="D338" s="339">
        <v>19095</v>
      </c>
      <c r="E338" s="306">
        <v>3578.6797919999995</v>
      </c>
      <c r="F338" s="330">
        <f t="shared" ref="F338:F339" si="70">E338/C338</f>
        <v>1376.4153046153845</v>
      </c>
      <c r="G338" s="339">
        <v>19100</v>
      </c>
      <c r="H338" s="334">
        <v>4095.5036940000005</v>
      </c>
      <c r="I338" s="337">
        <f t="shared" ref="I338:I339" si="71">H338/C338</f>
        <v>1575.1937284615385</v>
      </c>
      <c r="J338" s="60" t="str">
        <f t="shared" si="68"/>
        <v/>
      </c>
      <c r="K338" s="60" t="str">
        <f t="shared" si="69"/>
        <v/>
      </c>
    </row>
    <row r="339" spans="1:11" ht="15.75" customHeight="1" thickBot="1">
      <c r="A339" s="467" t="s">
        <v>405</v>
      </c>
      <c r="B339" s="461" t="s">
        <v>126</v>
      </c>
      <c r="C339" s="460">
        <v>2.6</v>
      </c>
      <c r="D339" s="469">
        <v>19096</v>
      </c>
      <c r="E339" s="473">
        <v>3578.6797919999995</v>
      </c>
      <c r="F339" s="470">
        <f t="shared" si="70"/>
        <v>1376.4153046153845</v>
      </c>
      <c r="G339" s="469">
        <v>19101</v>
      </c>
      <c r="H339" s="471">
        <v>4095.5036940000005</v>
      </c>
      <c r="I339" s="472">
        <f t="shared" si="71"/>
        <v>1575.1937284615385</v>
      </c>
      <c r="J339" s="60" t="str">
        <f t="shared" si="68"/>
        <v/>
      </c>
      <c r="K339" s="60" t="str">
        <f t="shared" si="69"/>
        <v/>
      </c>
    </row>
    <row r="340" spans="1:11" ht="15.75" customHeight="1" thickBot="1">
      <c r="A340" s="112"/>
      <c r="B340" s="113"/>
      <c r="C340" s="117"/>
      <c r="D340" s="114"/>
      <c r="E340" s="422"/>
      <c r="F340" s="116"/>
      <c r="G340" s="114"/>
      <c r="H340" s="115"/>
      <c r="I340" s="172"/>
    </row>
    <row r="341" spans="1:11" ht="15.75" customHeight="1" thickBot="1">
      <c r="A341" s="377" t="s">
        <v>246</v>
      </c>
      <c r="B341" s="380"/>
      <c r="C341" s="379"/>
      <c r="D341" s="184"/>
      <c r="E341" s="71"/>
      <c r="F341" s="81"/>
      <c r="G341" s="82"/>
      <c r="H341" s="72"/>
      <c r="I341" s="83"/>
    </row>
    <row r="342" spans="1:11" ht="15.75" customHeight="1" thickBot="1">
      <c r="A342" s="220" t="s">
        <v>361</v>
      </c>
      <c r="B342" s="30"/>
      <c r="C342" s="173"/>
      <c r="D342" s="185"/>
      <c r="E342" s="186"/>
      <c r="F342" s="187"/>
      <c r="G342" s="188"/>
      <c r="H342" s="189"/>
      <c r="I342" s="15"/>
    </row>
    <row r="343" spans="1:11" ht="15.75" customHeight="1">
      <c r="A343" s="455" t="s">
        <v>177</v>
      </c>
      <c r="B343" s="321" t="s">
        <v>178</v>
      </c>
      <c r="C343" s="325">
        <v>3.56</v>
      </c>
      <c r="D343" s="45">
        <v>15896</v>
      </c>
      <c r="E343" s="306">
        <v>5928.7313339999992</v>
      </c>
      <c r="F343" s="272">
        <f>E343/C343</f>
        <v>1665.3739702247187</v>
      </c>
      <c r="G343" s="45" t="s">
        <v>63</v>
      </c>
      <c r="H343" s="175" t="s">
        <v>63</v>
      </c>
      <c r="I343" s="200" t="s">
        <v>63</v>
      </c>
      <c r="J343" s="60" t="str">
        <f t="shared" ref="J343:J352" si="72">IF($I$2&lt;&gt;0,E343*(1-$I$2),"")</f>
        <v/>
      </c>
    </row>
    <row r="344" spans="1:11" ht="15.75" customHeight="1">
      <c r="A344" s="456" t="s">
        <v>179</v>
      </c>
      <c r="B344" s="413" t="s">
        <v>178</v>
      </c>
      <c r="C344" s="326">
        <v>3.56</v>
      </c>
      <c r="D344" s="36">
        <v>15893</v>
      </c>
      <c r="E344" s="305">
        <v>7142.387463</v>
      </c>
      <c r="F344" s="273">
        <f t="shared" ref="F344:F351" si="73">E344/C344</f>
        <v>2006.2886132022472</v>
      </c>
      <c r="G344" s="36" t="s">
        <v>63</v>
      </c>
      <c r="H344" s="177" t="s">
        <v>63</v>
      </c>
      <c r="I344" s="16" t="s">
        <v>63</v>
      </c>
      <c r="J344" s="60" t="str">
        <f t="shared" si="72"/>
        <v/>
      </c>
    </row>
    <row r="345" spans="1:11" ht="15.75" customHeight="1">
      <c r="A345" s="456" t="s">
        <v>180</v>
      </c>
      <c r="B345" s="413" t="s">
        <v>178</v>
      </c>
      <c r="C345" s="326">
        <v>3.56</v>
      </c>
      <c r="D345" s="36">
        <v>15892</v>
      </c>
      <c r="E345" s="305">
        <v>7142.387463</v>
      </c>
      <c r="F345" s="273">
        <f t="shared" si="73"/>
        <v>2006.2886132022472</v>
      </c>
      <c r="G345" s="36" t="s">
        <v>63</v>
      </c>
      <c r="H345" s="177" t="s">
        <v>63</v>
      </c>
      <c r="I345" s="16" t="s">
        <v>63</v>
      </c>
      <c r="J345" s="60" t="str">
        <f t="shared" si="72"/>
        <v/>
      </c>
    </row>
    <row r="346" spans="1:11" ht="15.75" customHeight="1">
      <c r="A346" s="456" t="s">
        <v>181</v>
      </c>
      <c r="B346" s="413" t="s">
        <v>178</v>
      </c>
      <c r="C346" s="326">
        <v>3.56</v>
      </c>
      <c r="D346" s="36">
        <v>15894</v>
      </c>
      <c r="E346" s="305">
        <v>7142.387463</v>
      </c>
      <c r="F346" s="273">
        <f t="shared" si="73"/>
        <v>2006.2886132022472</v>
      </c>
      <c r="G346" s="36" t="s">
        <v>63</v>
      </c>
      <c r="H346" s="177" t="s">
        <v>63</v>
      </c>
      <c r="I346" s="16" t="s">
        <v>63</v>
      </c>
      <c r="J346" s="60" t="str">
        <f t="shared" si="72"/>
        <v/>
      </c>
    </row>
    <row r="347" spans="1:11" ht="15.75" customHeight="1">
      <c r="A347" s="456" t="s">
        <v>182</v>
      </c>
      <c r="B347" s="413" t="s">
        <v>178</v>
      </c>
      <c r="C347" s="326">
        <v>3.56</v>
      </c>
      <c r="D347" s="36">
        <v>15895</v>
      </c>
      <c r="E347" s="305">
        <v>7142.387463</v>
      </c>
      <c r="F347" s="273">
        <f t="shared" si="73"/>
        <v>2006.2886132022472</v>
      </c>
      <c r="G347" s="36" t="s">
        <v>63</v>
      </c>
      <c r="H347" s="177" t="s">
        <v>63</v>
      </c>
      <c r="I347" s="16" t="s">
        <v>63</v>
      </c>
      <c r="J347" s="60" t="str">
        <f t="shared" si="72"/>
        <v/>
      </c>
    </row>
    <row r="348" spans="1:11" ht="15.75" customHeight="1">
      <c r="A348" s="456" t="s">
        <v>183</v>
      </c>
      <c r="B348" s="413" t="s">
        <v>178</v>
      </c>
      <c r="C348" s="326">
        <v>3.56</v>
      </c>
      <c r="D348" s="36">
        <v>15891</v>
      </c>
      <c r="E348" s="305">
        <v>5077.0348020000001</v>
      </c>
      <c r="F348" s="273">
        <f t="shared" si="73"/>
        <v>1426.1333713483145</v>
      </c>
      <c r="G348" s="36" t="s">
        <v>63</v>
      </c>
      <c r="H348" s="177" t="s">
        <v>63</v>
      </c>
      <c r="I348" s="16" t="s">
        <v>63</v>
      </c>
      <c r="J348" s="60" t="str">
        <f t="shared" si="72"/>
        <v/>
      </c>
    </row>
    <row r="349" spans="1:11" ht="15.75" customHeight="1">
      <c r="A349" s="456" t="s">
        <v>184</v>
      </c>
      <c r="B349" s="413" t="s">
        <v>178</v>
      </c>
      <c r="C349" s="326">
        <v>3.56</v>
      </c>
      <c r="D349" s="36">
        <v>15886</v>
      </c>
      <c r="E349" s="305">
        <v>5077.0348020000001</v>
      </c>
      <c r="F349" s="273">
        <f t="shared" si="73"/>
        <v>1426.1333713483145</v>
      </c>
      <c r="G349" s="36" t="s">
        <v>63</v>
      </c>
      <c r="H349" s="177" t="s">
        <v>63</v>
      </c>
      <c r="I349" s="16" t="s">
        <v>63</v>
      </c>
      <c r="J349" s="60" t="str">
        <f t="shared" si="72"/>
        <v/>
      </c>
    </row>
    <row r="350" spans="1:11" ht="15.75" customHeight="1">
      <c r="A350" s="457" t="s">
        <v>185</v>
      </c>
      <c r="B350" s="413" t="s">
        <v>178</v>
      </c>
      <c r="C350" s="326">
        <v>3.56</v>
      </c>
      <c r="D350" s="38">
        <v>15889</v>
      </c>
      <c r="E350" s="305">
        <v>5077.0348020000001</v>
      </c>
      <c r="F350" s="273">
        <f t="shared" si="73"/>
        <v>1426.1333713483145</v>
      </c>
      <c r="G350" s="38" t="s">
        <v>63</v>
      </c>
      <c r="H350" s="177" t="s">
        <v>63</v>
      </c>
      <c r="I350" s="16" t="s">
        <v>63</v>
      </c>
      <c r="J350" s="60" t="str">
        <f t="shared" si="72"/>
        <v/>
      </c>
    </row>
    <row r="351" spans="1:11" ht="15.75" customHeight="1">
      <c r="A351" s="457" t="s">
        <v>186</v>
      </c>
      <c r="B351" s="413" t="s">
        <v>178</v>
      </c>
      <c r="C351" s="326">
        <v>3.56</v>
      </c>
      <c r="D351" s="38">
        <v>15885</v>
      </c>
      <c r="E351" s="305">
        <v>5077.0348020000001</v>
      </c>
      <c r="F351" s="273">
        <f t="shared" si="73"/>
        <v>1426.1333713483145</v>
      </c>
      <c r="G351" s="38" t="s">
        <v>63</v>
      </c>
      <c r="H351" s="177" t="s">
        <v>63</v>
      </c>
      <c r="I351" s="16" t="s">
        <v>63</v>
      </c>
      <c r="J351" s="60" t="str">
        <f t="shared" si="72"/>
        <v/>
      </c>
    </row>
    <row r="352" spans="1:11" ht="15.75" customHeight="1" thickBot="1">
      <c r="A352" s="458" t="s">
        <v>187</v>
      </c>
      <c r="B352" s="459" t="s">
        <v>178</v>
      </c>
      <c r="C352" s="460">
        <v>3.56</v>
      </c>
      <c r="D352" s="42">
        <v>15900</v>
      </c>
      <c r="E352" s="305">
        <v>5077.0348020000001</v>
      </c>
      <c r="F352" s="274">
        <f>E352/C352</f>
        <v>1426.1333713483145</v>
      </c>
      <c r="G352" s="42" t="s">
        <v>63</v>
      </c>
      <c r="H352" s="181" t="s">
        <v>63</v>
      </c>
      <c r="I352" s="17" t="s">
        <v>63</v>
      </c>
      <c r="J352" s="60" t="str">
        <f t="shared" si="72"/>
        <v/>
      </c>
    </row>
    <row r="353" spans="1:11" ht="15.75" customHeight="1" thickBot="1">
      <c r="A353" s="220" t="s">
        <v>362</v>
      </c>
      <c r="B353" s="30"/>
      <c r="C353" s="173"/>
      <c r="D353" s="185"/>
      <c r="E353" s="186"/>
      <c r="F353" s="275"/>
      <c r="G353" s="185"/>
      <c r="H353" s="189"/>
      <c r="I353" s="221"/>
    </row>
    <row r="354" spans="1:11" ht="15.75" customHeight="1">
      <c r="A354" s="455" t="s">
        <v>188</v>
      </c>
      <c r="B354" s="321" t="s">
        <v>178</v>
      </c>
      <c r="C354" s="325">
        <v>3.56</v>
      </c>
      <c r="D354" s="45">
        <v>15899</v>
      </c>
      <c r="E354" s="306">
        <v>5077.0348020000001</v>
      </c>
      <c r="F354" s="272">
        <f>E354/C354</f>
        <v>1426.1333713483145</v>
      </c>
      <c r="G354" s="45" t="s">
        <v>63</v>
      </c>
      <c r="H354" s="175" t="s">
        <v>63</v>
      </c>
      <c r="I354" s="200" t="s">
        <v>63</v>
      </c>
      <c r="J354" s="60" t="str">
        <f>IF($I$2&lt;&gt;0,E354*(1-$I$2),"")</f>
        <v/>
      </c>
    </row>
    <row r="355" spans="1:11" ht="15.75" customHeight="1">
      <c r="A355" s="457" t="s">
        <v>189</v>
      </c>
      <c r="B355" s="413" t="s">
        <v>178</v>
      </c>
      <c r="C355" s="326">
        <v>3.56</v>
      </c>
      <c r="D355" s="38">
        <v>15901</v>
      </c>
      <c r="E355" s="306">
        <v>5077.0348020000001</v>
      </c>
      <c r="F355" s="273">
        <f t="shared" ref="F355:F356" si="74">E355/C355</f>
        <v>1426.1333713483145</v>
      </c>
      <c r="G355" s="38" t="s">
        <v>63</v>
      </c>
      <c r="H355" s="177" t="s">
        <v>63</v>
      </c>
      <c r="I355" s="16" t="s">
        <v>63</v>
      </c>
      <c r="J355" s="60" t="str">
        <f>IF($I$2&lt;&gt;0,E355*(1-$I$2),"")</f>
        <v/>
      </c>
    </row>
    <row r="356" spans="1:11" ht="15.75" customHeight="1">
      <c r="A356" s="457" t="s">
        <v>190</v>
      </c>
      <c r="B356" s="413" t="s">
        <v>178</v>
      </c>
      <c r="C356" s="326">
        <v>3.56</v>
      </c>
      <c r="D356" s="38">
        <v>15887</v>
      </c>
      <c r="E356" s="306">
        <v>5077.0348020000001</v>
      </c>
      <c r="F356" s="273">
        <f t="shared" si="74"/>
        <v>1426.1333713483145</v>
      </c>
      <c r="G356" s="38" t="s">
        <v>63</v>
      </c>
      <c r="H356" s="177" t="s">
        <v>63</v>
      </c>
      <c r="I356" s="16" t="s">
        <v>63</v>
      </c>
      <c r="J356" s="60" t="str">
        <f>IF($I$2&lt;&gt;0,E356*(1-$I$2),"")</f>
        <v/>
      </c>
    </row>
    <row r="357" spans="1:11" ht="15.75" customHeight="1">
      <c r="A357" s="457" t="s">
        <v>191</v>
      </c>
      <c r="B357" s="413" t="s">
        <v>178</v>
      </c>
      <c r="C357" s="326">
        <v>3.56</v>
      </c>
      <c r="D357" s="38">
        <v>15898</v>
      </c>
      <c r="E357" s="305">
        <v>7015.524453</v>
      </c>
      <c r="F357" s="276">
        <f>E357/C357</f>
        <v>1970.6529362359549</v>
      </c>
      <c r="G357" s="38" t="s">
        <v>63</v>
      </c>
      <c r="H357" s="177" t="s">
        <v>63</v>
      </c>
      <c r="I357" s="18" t="s">
        <v>63</v>
      </c>
      <c r="J357" s="60" t="str">
        <f>IF($I$2&lt;&gt;0,E357*(1-$I$2),"")</f>
        <v/>
      </c>
    </row>
    <row r="358" spans="1:11" ht="15.75" customHeight="1" thickBot="1">
      <c r="A358" s="458" t="s">
        <v>192</v>
      </c>
      <c r="B358" s="461" t="s">
        <v>178</v>
      </c>
      <c r="C358" s="462">
        <v>3.56</v>
      </c>
      <c r="D358" s="42">
        <v>15897</v>
      </c>
      <c r="E358" s="304">
        <v>7015.524453</v>
      </c>
      <c r="F358" s="274">
        <f>E358/C358</f>
        <v>1970.6529362359549</v>
      </c>
      <c r="G358" s="42" t="s">
        <v>63</v>
      </c>
      <c r="H358" s="181" t="s">
        <v>63</v>
      </c>
      <c r="I358" s="17" t="s">
        <v>63</v>
      </c>
      <c r="J358" s="60" t="str">
        <f>IF($I$2&lt;&gt;0,E358*(1-$I$2),"")</f>
        <v/>
      </c>
    </row>
    <row r="359" spans="1:11" ht="15.75" customHeight="1" thickBot="1">
      <c r="A359" s="73"/>
      <c r="B359" s="86"/>
      <c r="C359" s="75"/>
      <c r="D359" s="76"/>
      <c r="E359" s="77"/>
      <c r="F359" s="78"/>
      <c r="G359" s="76"/>
      <c r="H359" s="79"/>
      <c r="I359" s="80"/>
    </row>
    <row r="360" spans="1:11" ht="15.75" customHeight="1" thickBot="1">
      <c r="A360" s="370" t="s">
        <v>296</v>
      </c>
      <c r="B360" s="375"/>
      <c r="C360" s="376"/>
      <c r="D360" s="43"/>
      <c r="E360" s="54"/>
      <c r="F360" s="8"/>
      <c r="G360" s="43"/>
      <c r="H360" s="53"/>
      <c r="I360" s="11"/>
    </row>
    <row r="361" spans="1:11" ht="15.75" customHeight="1" thickBot="1">
      <c r="A361" s="223" t="s">
        <v>203</v>
      </c>
      <c r="B361" s="222" t="s">
        <v>363</v>
      </c>
      <c r="C361" s="174" t="s">
        <v>298</v>
      </c>
      <c r="D361" s="50"/>
      <c r="E361" s="423" t="s">
        <v>204</v>
      </c>
      <c r="F361" s="190" t="s">
        <v>297</v>
      </c>
      <c r="G361" s="50"/>
      <c r="H361" s="190" t="s">
        <v>204</v>
      </c>
      <c r="I361" s="199" t="s">
        <v>297</v>
      </c>
    </row>
    <row r="362" spans="1:11" ht="15.75" customHeight="1">
      <c r="A362" s="551" t="s">
        <v>76</v>
      </c>
      <c r="B362" s="257" t="s">
        <v>77</v>
      </c>
      <c r="C362" s="241">
        <v>2.7</v>
      </c>
      <c r="D362" s="47" t="s">
        <v>63</v>
      </c>
      <c r="E362" s="424" t="s">
        <v>63</v>
      </c>
      <c r="F362" s="268" t="s">
        <v>63</v>
      </c>
      <c r="G362" s="47">
        <v>11009</v>
      </c>
      <c r="H362" s="246">
        <v>316.47177899999997</v>
      </c>
      <c r="I362" s="247">
        <f t="shared" ref="I362:I367" si="75">H362/C362</f>
        <v>117.21176999999999</v>
      </c>
      <c r="K362" s="60" t="str">
        <f t="shared" ref="K362:K367" si="76">IF($I$2&lt;&gt;0,H362*(1-$I$2),"")</f>
        <v/>
      </c>
    </row>
    <row r="363" spans="1:11" ht="15.75" customHeight="1">
      <c r="A363" s="548" t="s">
        <v>78</v>
      </c>
      <c r="B363" s="259" t="s">
        <v>77</v>
      </c>
      <c r="C363" s="242">
        <v>2.7</v>
      </c>
      <c r="D363" s="37" t="s">
        <v>63</v>
      </c>
      <c r="E363" s="425" t="s">
        <v>63</v>
      </c>
      <c r="F363" s="238" t="s">
        <v>63</v>
      </c>
      <c r="G363" s="37">
        <v>11014</v>
      </c>
      <c r="H363" s="245">
        <v>303.09973199999996</v>
      </c>
      <c r="I363" s="13">
        <f t="shared" si="75"/>
        <v>112.25915999999998</v>
      </c>
      <c r="K363" s="60" t="str">
        <f t="shared" si="76"/>
        <v/>
      </c>
    </row>
    <row r="364" spans="1:11" ht="15.75" customHeight="1">
      <c r="A364" s="548" t="s">
        <v>79</v>
      </c>
      <c r="B364" s="259" t="s">
        <v>77</v>
      </c>
      <c r="C364" s="242">
        <v>2.7</v>
      </c>
      <c r="D364" s="37" t="s">
        <v>63</v>
      </c>
      <c r="E364" s="425" t="s">
        <v>63</v>
      </c>
      <c r="F364" s="238" t="s">
        <v>63</v>
      </c>
      <c r="G364" s="37">
        <v>11013</v>
      </c>
      <c r="H364" s="245">
        <v>303.09973199999996</v>
      </c>
      <c r="I364" s="13">
        <f t="shared" si="75"/>
        <v>112.25915999999998</v>
      </c>
      <c r="K364" s="60" t="str">
        <f t="shared" si="76"/>
        <v/>
      </c>
    </row>
    <row r="365" spans="1:11" ht="15.75" customHeight="1">
      <c r="A365" s="548" t="s">
        <v>80</v>
      </c>
      <c r="B365" s="259" t="s">
        <v>77</v>
      </c>
      <c r="C365" s="242">
        <v>2.7</v>
      </c>
      <c r="D365" s="37" t="s">
        <v>63</v>
      </c>
      <c r="E365" s="425" t="s">
        <v>63</v>
      </c>
      <c r="F365" s="238" t="s">
        <v>63</v>
      </c>
      <c r="G365" s="37">
        <v>12806</v>
      </c>
      <c r="H365" s="245">
        <v>329.84382600000004</v>
      </c>
      <c r="I365" s="13">
        <f t="shared" si="75"/>
        <v>122.16438000000001</v>
      </c>
      <c r="K365" s="60" t="str">
        <f t="shared" si="76"/>
        <v/>
      </c>
    </row>
    <row r="366" spans="1:11" ht="15.75" customHeight="1">
      <c r="A366" s="548" t="s">
        <v>81</v>
      </c>
      <c r="B366" s="259" t="s">
        <v>77</v>
      </c>
      <c r="C366" s="242">
        <v>2.7</v>
      </c>
      <c r="D366" s="37" t="s">
        <v>63</v>
      </c>
      <c r="E366" s="425" t="s">
        <v>63</v>
      </c>
      <c r="F366" s="238" t="s">
        <v>63</v>
      </c>
      <c r="G366" s="37">
        <v>12808</v>
      </c>
      <c r="H366" s="245">
        <v>316.47177899999997</v>
      </c>
      <c r="I366" s="13">
        <f t="shared" si="75"/>
        <v>117.21176999999999</v>
      </c>
      <c r="K366" s="60" t="str">
        <f t="shared" si="76"/>
        <v/>
      </c>
    </row>
    <row r="367" spans="1:11" ht="15.75" customHeight="1">
      <c r="A367" s="548" t="s">
        <v>82</v>
      </c>
      <c r="B367" s="259" t="s">
        <v>77</v>
      </c>
      <c r="C367" s="242">
        <v>2.7</v>
      </c>
      <c r="D367" s="37" t="s">
        <v>63</v>
      </c>
      <c r="E367" s="425" t="s">
        <v>63</v>
      </c>
      <c r="F367" s="238" t="s">
        <v>63</v>
      </c>
      <c r="G367" s="37">
        <v>12809</v>
      </c>
      <c r="H367" s="245">
        <v>316.47177899999997</v>
      </c>
      <c r="I367" s="13">
        <f t="shared" si="75"/>
        <v>117.21176999999999</v>
      </c>
      <c r="K367" s="60" t="str">
        <f t="shared" si="76"/>
        <v/>
      </c>
    </row>
    <row r="368" spans="1:11" ht="15.75" customHeight="1">
      <c r="A368" s="548" t="s">
        <v>83</v>
      </c>
      <c r="B368" s="259" t="s">
        <v>84</v>
      </c>
      <c r="C368" s="242">
        <v>2.7</v>
      </c>
      <c r="D368" s="37">
        <v>11002</v>
      </c>
      <c r="E368" s="305">
        <v>396.70406099999991</v>
      </c>
      <c r="F368" s="13">
        <f t="shared" ref="F368:F373" si="77">E368/C368</f>
        <v>146.92742999999996</v>
      </c>
      <c r="G368" s="37" t="s">
        <v>63</v>
      </c>
      <c r="H368" s="245" t="s">
        <v>63</v>
      </c>
      <c r="I368" s="13" t="s">
        <v>63</v>
      </c>
      <c r="J368" s="60" t="str">
        <f t="shared" ref="J368:J373" si="78">IF($I$2&lt;&gt;0,E368*(1-$I$2),"")</f>
        <v/>
      </c>
    </row>
    <row r="369" spans="1:11" ht="15.75" customHeight="1">
      <c r="A369" s="548" t="s">
        <v>85</v>
      </c>
      <c r="B369" s="259" t="s">
        <v>84</v>
      </c>
      <c r="C369" s="242">
        <v>2.7</v>
      </c>
      <c r="D369" s="37">
        <v>11004</v>
      </c>
      <c r="E369" s="305">
        <v>369.95996700000001</v>
      </c>
      <c r="F369" s="13">
        <f t="shared" si="77"/>
        <v>137.02221</v>
      </c>
      <c r="G369" s="37" t="s">
        <v>63</v>
      </c>
      <c r="H369" s="245" t="s">
        <v>63</v>
      </c>
      <c r="I369" s="13" t="s">
        <v>63</v>
      </c>
      <c r="J369" s="60" t="str">
        <f t="shared" si="78"/>
        <v/>
      </c>
    </row>
    <row r="370" spans="1:11" ht="15.75" customHeight="1">
      <c r="A370" s="548" t="s">
        <v>86</v>
      </c>
      <c r="B370" s="259" t="s">
        <v>84</v>
      </c>
      <c r="C370" s="242">
        <v>2.7</v>
      </c>
      <c r="D370" s="37">
        <v>11539</v>
      </c>
      <c r="E370" s="305">
        <v>369.95996700000001</v>
      </c>
      <c r="F370" s="13">
        <f t="shared" si="77"/>
        <v>137.02221</v>
      </c>
      <c r="G370" s="37" t="s">
        <v>63</v>
      </c>
      <c r="H370" s="245" t="s">
        <v>63</v>
      </c>
      <c r="I370" s="13" t="s">
        <v>63</v>
      </c>
      <c r="J370" s="60" t="str">
        <f t="shared" si="78"/>
        <v/>
      </c>
    </row>
    <row r="371" spans="1:11" ht="15.75" customHeight="1">
      <c r="A371" s="548" t="s">
        <v>87</v>
      </c>
      <c r="B371" s="259" t="s">
        <v>135</v>
      </c>
      <c r="C371" s="242">
        <v>2.66</v>
      </c>
      <c r="D371" s="37">
        <v>11015</v>
      </c>
      <c r="E371" s="305">
        <v>312.01443</v>
      </c>
      <c r="F371" s="13">
        <f t="shared" si="77"/>
        <v>117.29865789473683</v>
      </c>
      <c r="G371" s="37" t="s">
        <v>63</v>
      </c>
      <c r="H371" s="245" t="s">
        <v>63</v>
      </c>
      <c r="I371" s="13" t="s">
        <v>63</v>
      </c>
      <c r="J371" s="60" t="str">
        <f t="shared" si="78"/>
        <v/>
      </c>
    </row>
    <row r="372" spans="1:11" ht="15.75" customHeight="1">
      <c r="A372" s="548" t="s">
        <v>88</v>
      </c>
      <c r="B372" s="259" t="s">
        <v>135</v>
      </c>
      <c r="C372" s="242">
        <v>2.66</v>
      </c>
      <c r="D372" s="37">
        <v>11017</v>
      </c>
      <c r="E372" s="305">
        <v>312.01443</v>
      </c>
      <c r="F372" s="13">
        <f t="shared" si="77"/>
        <v>117.29865789473683</v>
      </c>
      <c r="G372" s="37" t="s">
        <v>63</v>
      </c>
      <c r="H372" s="245" t="s">
        <v>63</v>
      </c>
      <c r="I372" s="13" t="s">
        <v>63</v>
      </c>
      <c r="J372" s="60" t="str">
        <f t="shared" si="78"/>
        <v/>
      </c>
    </row>
    <row r="373" spans="1:11" ht="15.75" customHeight="1">
      <c r="A373" s="548" t="s">
        <v>89</v>
      </c>
      <c r="B373" s="259" t="s">
        <v>135</v>
      </c>
      <c r="C373" s="242">
        <v>2.66</v>
      </c>
      <c r="D373" s="37">
        <v>11016</v>
      </c>
      <c r="E373" s="305">
        <v>312.01443</v>
      </c>
      <c r="F373" s="13">
        <f t="shared" si="77"/>
        <v>117.29865789473683</v>
      </c>
      <c r="G373" s="37" t="s">
        <v>63</v>
      </c>
      <c r="H373" s="245" t="s">
        <v>63</v>
      </c>
      <c r="I373" s="13" t="s">
        <v>63</v>
      </c>
      <c r="J373" s="60" t="str">
        <f t="shared" si="78"/>
        <v/>
      </c>
    </row>
    <row r="374" spans="1:11" ht="15.75" customHeight="1">
      <c r="A374" s="549" t="s">
        <v>90</v>
      </c>
      <c r="B374" s="258" t="s">
        <v>247</v>
      </c>
      <c r="C374" s="251">
        <v>2.7</v>
      </c>
      <c r="D374" s="40" t="s">
        <v>63</v>
      </c>
      <c r="E374" s="426" t="s">
        <v>63</v>
      </c>
      <c r="F374" s="234" t="s">
        <v>63</v>
      </c>
      <c r="G374" s="40">
        <v>15086</v>
      </c>
      <c r="H374" s="244">
        <v>490.30838999999992</v>
      </c>
      <c r="I374" s="243">
        <f t="shared" ref="I374:I413" si="79">H374/C374</f>
        <v>181.59569999999997</v>
      </c>
      <c r="K374" s="60" t="str">
        <f t="shared" ref="K374:K417" si="80">IF($I$2&lt;&gt;0,H374*(1-$I$2),"")</f>
        <v/>
      </c>
    </row>
    <row r="375" spans="1:11" ht="15.75" customHeight="1">
      <c r="A375" s="549" t="s">
        <v>92</v>
      </c>
      <c r="B375" s="258" t="s">
        <v>247</v>
      </c>
      <c r="C375" s="251">
        <v>2.7</v>
      </c>
      <c r="D375" s="40" t="s">
        <v>63</v>
      </c>
      <c r="E375" s="426" t="s">
        <v>63</v>
      </c>
      <c r="F375" s="234" t="s">
        <v>63</v>
      </c>
      <c r="G375" s="40">
        <v>15088</v>
      </c>
      <c r="H375" s="244">
        <v>490.30838999999992</v>
      </c>
      <c r="I375" s="243">
        <f t="shared" si="79"/>
        <v>181.59569999999997</v>
      </c>
      <c r="K375" s="60" t="str">
        <f t="shared" si="80"/>
        <v/>
      </c>
    </row>
    <row r="376" spans="1:11" ht="15.75" customHeight="1">
      <c r="A376" s="549" t="s">
        <v>93</v>
      </c>
      <c r="B376" s="258" t="s">
        <v>247</v>
      </c>
      <c r="C376" s="251">
        <v>2.7</v>
      </c>
      <c r="D376" s="40" t="s">
        <v>63</v>
      </c>
      <c r="E376" s="426" t="s">
        <v>63</v>
      </c>
      <c r="F376" s="234" t="s">
        <v>63</v>
      </c>
      <c r="G376" s="40">
        <v>15087</v>
      </c>
      <c r="H376" s="244">
        <v>490.30838999999992</v>
      </c>
      <c r="I376" s="243">
        <f t="shared" si="79"/>
        <v>181.59569999999997</v>
      </c>
      <c r="K376" s="60" t="str">
        <f t="shared" si="80"/>
        <v/>
      </c>
    </row>
    <row r="377" spans="1:11" ht="15.75" customHeight="1">
      <c r="A377" s="549" t="s">
        <v>94</v>
      </c>
      <c r="B377" s="258" t="s">
        <v>247</v>
      </c>
      <c r="C377" s="251">
        <v>2.7</v>
      </c>
      <c r="D377" s="40" t="s">
        <v>63</v>
      </c>
      <c r="E377" s="426" t="s">
        <v>63</v>
      </c>
      <c r="F377" s="234" t="s">
        <v>63</v>
      </c>
      <c r="G377" s="40">
        <v>15089</v>
      </c>
      <c r="H377" s="244">
        <v>490.30838999999992</v>
      </c>
      <c r="I377" s="243">
        <f t="shared" si="79"/>
        <v>181.59569999999997</v>
      </c>
      <c r="K377" s="60" t="str">
        <f t="shared" si="80"/>
        <v/>
      </c>
    </row>
    <row r="378" spans="1:11" ht="15.75" customHeight="1">
      <c r="A378" s="549" t="s">
        <v>95</v>
      </c>
      <c r="B378" s="258" t="s">
        <v>96</v>
      </c>
      <c r="C378" s="251">
        <v>2.7</v>
      </c>
      <c r="D378" s="40" t="s">
        <v>63</v>
      </c>
      <c r="E378" s="426" t="s">
        <v>63</v>
      </c>
      <c r="F378" s="234" t="s">
        <v>63</v>
      </c>
      <c r="G378" s="40">
        <v>15090</v>
      </c>
      <c r="H378" s="244">
        <v>490.30838999999992</v>
      </c>
      <c r="I378" s="243">
        <f t="shared" si="79"/>
        <v>181.59569999999997</v>
      </c>
      <c r="K378" s="60" t="str">
        <f t="shared" si="80"/>
        <v/>
      </c>
    </row>
    <row r="379" spans="1:11" ht="15.75" customHeight="1">
      <c r="A379" s="549" t="s">
        <v>97</v>
      </c>
      <c r="B379" s="258" t="s">
        <v>96</v>
      </c>
      <c r="C379" s="251">
        <v>2.7</v>
      </c>
      <c r="D379" s="40" t="s">
        <v>63</v>
      </c>
      <c r="E379" s="426" t="s">
        <v>63</v>
      </c>
      <c r="F379" s="234" t="s">
        <v>63</v>
      </c>
      <c r="G379" s="40">
        <v>15091</v>
      </c>
      <c r="H379" s="244">
        <v>490.30838999999992</v>
      </c>
      <c r="I379" s="243">
        <f t="shared" si="79"/>
        <v>181.59569999999997</v>
      </c>
      <c r="K379" s="60" t="str">
        <f t="shared" si="80"/>
        <v/>
      </c>
    </row>
    <row r="380" spans="1:11" ht="15.75" customHeight="1">
      <c r="A380" s="549" t="s">
        <v>98</v>
      </c>
      <c r="B380" s="258" t="s">
        <v>96</v>
      </c>
      <c r="C380" s="251">
        <v>2.7</v>
      </c>
      <c r="D380" s="40" t="s">
        <v>63</v>
      </c>
      <c r="E380" s="426" t="s">
        <v>63</v>
      </c>
      <c r="F380" s="234" t="s">
        <v>63</v>
      </c>
      <c r="G380" s="40">
        <v>15092</v>
      </c>
      <c r="H380" s="244">
        <v>490.30838999999992</v>
      </c>
      <c r="I380" s="243">
        <f t="shared" si="79"/>
        <v>181.59569999999997</v>
      </c>
      <c r="K380" s="60" t="str">
        <f t="shared" si="80"/>
        <v/>
      </c>
    </row>
    <row r="381" spans="1:11" ht="15.75" customHeight="1">
      <c r="A381" s="549" t="s">
        <v>99</v>
      </c>
      <c r="B381" s="258" t="s">
        <v>96</v>
      </c>
      <c r="C381" s="251">
        <v>2.7</v>
      </c>
      <c r="D381" s="40" t="s">
        <v>63</v>
      </c>
      <c r="E381" s="426" t="s">
        <v>63</v>
      </c>
      <c r="F381" s="234" t="s">
        <v>63</v>
      </c>
      <c r="G381" s="40">
        <v>15093</v>
      </c>
      <c r="H381" s="244">
        <v>490.30838999999992</v>
      </c>
      <c r="I381" s="243">
        <f t="shared" si="79"/>
        <v>181.59569999999997</v>
      </c>
      <c r="K381" s="60" t="str">
        <f t="shared" si="80"/>
        <v/>
      </c>
    </row>
    <row r="382" spans="1:11" ht="15.75" customHeight="1">
      <c r="A382" s="549" t="s">
        <v>100</v>
      </c>
      <c r="B382" s="258" t="s">
        <v>91</v>
      </c>
      <c r="C382" s="251">
        <v>2.7</v>
      </c>
      <c r="D382" s="40" t="s">
        <v>63</v>
      </c>
      <c r="E382" s="426" t="s">
        <v>63</v>
      </c>
      <c r="F382" s="234" t="s">
        <v>63</v>
      </c>
      <c r="G382" s="40">
        <v>15097</v>
      </c>
      <c r="H382" s="244">
        <v>490.30838999999992</v>
      </c>
      <c r="I382" s="243">
        <f t="shared" si="79"/>
        <v>181.59569999999997</v>
      </c>
      <c r="K382" s="60" t="str">
        <f t="shared" si="80"/>
        <v/>
      </c>
    </row>
    <row r="383" spans="1:11" ht="15.75" customHeight="1">
      <c r="A383" s="549" t="s">
        <v>101</v>
      </c>
      <c r="B383" s="258" t="s">
        <v>91</v>
      </c>
      <c r="C383" s="251">
        <v>2.7</v>
      </c>
      <c r="D383" s="40" t="s">
        <v>63</v>
      </c>
      <c r="E383" s="426" t="s">
        <v>63</v>
      </c>
      <c r="F383" s="234" t="s">
        <v>63</v>
      </c>
      <c r="G383" s="40">
        <v>15094</v>
      </c>
      <c r="H383" s="244">
        <v>490.30838999999992</v>
      </c>
      <c r="I383" s="243">
        <f t="shared" si="79"/>
        <v>181.59569999999997</v>
      </c>
      <c r="K383" s="60" t="str">
        <f t="shared" si="80"/>
        <v/>
      </c>
    </row>
    <row r="384" spans="1:11" ht="15.75" customHeight="1">
      <c r="A384" s="549" t="s">
        <v>102</v>
      </c>
      <c r="B384" s="258" t="s">
        <v>91</v>
      </c>
      <c r="C384" s="251">
        <v>2.7</v>
      </c>
      <c r="D384" s="40" t="s">
        <v>63</v>
      </c>
      <c r="E384" s="426" t="s">
        <v>63</v>
      </c>
      <c r="F384" s="234" t="s">
        <v>63</v>
      </c>
      <c r="G384" s="40">
        <v>15095</v>
      </c>
      <c r="H384" s="244">
        <v>490.30838999999992</v>
      </c>
      <c r="I384" s="243">
        <f t="shared" si="79"/>
        <v>181.59569999999997</v>
      </c>
      <c r="K384" s="60" t="str">
        <f t="shared" si="80"/>
        <v/>
      </c>
    </row>
    <row r="385" spans="1:11" ht="15.75" customHeight="1">
      <c r="A385" s="549" t="s">
        <v>103</v>
      </c>
      <c r="B385" s="258" t="s">
        <v>91</v>
      </c>
      <c r="C385" s="251">
        <v>2.7</v>
      </c>
      <c r="D385" s="40" t="s">
        <v>63</v>
      </c>
      <c r="E385" s="426" t="s">
        <v>63</v>
      </c>
      <c r="F385" s="234" t="s">
        <v>63</v>
      </c>
      <c r="G385" s="40">
        <v>15096</v>
      </c>
      <c r="H385" s="244">
        <v>490.30838999999992</v>
      </c>
      <c r="I385" s="243">
        <f t="shared" si="79"/>
        <v>181.59569999999997</v>
      </c>
      <c r="K385" s="60" t="str">
        <f t="shared" si="80"/>
        <v/>
      </c>
    </row>
    <row r="386" spans="1:11" ht="15.75" customHeight="1">
      <c r="A386" s="549" t="s">
        <v>104</v>
      </c>
      <c r="B386" s="258" t="s">
        <v>96</v>
      </c>
      <c r="C386" s="251">
        <v>2.7</v>
      </c>
      <c r="D386" s="40" t="s">
        <v>63</v>
      </c>
      <c r="E386" s="426" t="s">
        <v>63</v>
      </c>
      <c r="F386" s="234" t="s">
        <v>63</v>
      </c>
      <c r="G386" s="40">
        <v>15101</v>
      </c>
      <c r="H386" s="244">
        <v>490.30838999999992</v>
      </c>
      <c r="I386" s="243">
        <f t="shared" si="79"/>
        <v>181.59569999999997</v>
      </c>
      <c r="K386" s="60" t="str">
        <f t="shared" si="80"/>
        <v/>
      </c>
    </row>
    <row r="387" spans="1:11" ht="15.75" customHeight="1">
      <c r="A387" s="549" t="s">
        <v>105</v>
      </c>
      <c r="B387" s="258" t="s">
        <v>96</v>
      </c>
      <c r="C387" s="251">
        <v>2.7</v>
      </c>
      <c r="D387" s="40" t="s">
        <v>63</v>
      </c>
      <c r="E387" s="426" t="s">
        <v>63</v>
      </c>
      <c r="F387" s="234" t="s">
        <v>63</v>
      </c>
      <c r="G387" s="40">
        <v>15099</v>
      </c>
      <c r="H387" s="244">
        <v>490.30838999999992</v>
      </c>
      <c r="I387" s="243">
        <f t="shared" si="79"/>
        <v>181.59569999999997</v>
      </c>
      <c r="K387" s="60" t="str">
        <f t="shared" si="80"/>
        <v/>
      </c>
    </row>
    <row r="388" spans="1:11" ht="15.75" customHeight="1">
      <c r="A388" s="549" t="s">
        <v>106</v>
      </c>
      <c r="B388" s="258" t="s">
        <v>96</v>
      </c>
      <c r="C388" s="251">
        <v>2.7</v>
      </c>
      <c r="D388" s="40" t="s">
        <v>63</v>
      </c>
      <c r="E388" s="426" t="s">
        <v>63</v>
      </c>
      <c r="F388" s="234" t="s">
        <v>63</v>
      </c>
      <c r="G388" s="40">
        <v>15100</v>
      </c>
      <c r="H388" s="244">
        <v>490.30838999999992</v>
      </c>
      <c r="I388" s="243">
        <f t="shared" si="79"/>
        <v>181.59569999999997</v>
      </c>
      <c r="K388" s="60" t="str">
        <f t="shared" si="80"/>
        <v/>
      </c>
    </row>
    <row r="389" spans="1:11" ht="15.75" customHeight="1">
      <c r="A389" s="549" t="s">
        <v>107</v>
      </c>
      <c r="B389" s="258" t="s">
        <v>96</v>
      </c>
      <c r="C389" s="251">
        <v>2.7</v>
      </c>
      <c r="D389" s="40" t="s">
        <v>63</v>
      </c>
      <c r="E389" s="426" t="s">
        <v>63</v>
      </c>
      <c r="F389" s="234" t="s">
        <v>63</v>
      </c>
      <c r="G389" s="40">
        <v>15098</v>
      </c>
      <c r="H389" s="244">
        <v>490.30838999999992</v>
      </c>
      <c r="I389" s="243">
        <f t="shared" si="79"/>
        <v>181.59569999999997</v>
      </c>
      <c r="K389" s="60" t="str">
        <f t="shared" si="80"/>
        <v/>
      </c>
    </row>
    <row r="390" spans="1:11" ht="15.75" customHeight="1">
      <c r="A390" s="548" t="s">
        <v>248</v>
      </c>
      <c r="B390" s="259" t="s">
        <v>249</v>
      </c>
      <c r="C390" s="242">
        <v>2.7</v>
      </c>
      <c r="D390" s="39" t="s">
        <v>227</v>
      </c>
      <c r="E390" s="427" t="s">
        <v>63</v>
      </c>
      <c r="F390" s="239" t="s">
        <v>227</v>
      </c>
      <c r="G390" s="39">
        <v>17304</v>
      </c>
      <c r="H390" s="262">
        <v>222.86744999999999</v>
      </c>
      <c r="I390" s="260">
        <f t="shared" si="79"/>
        <v>82.543499999999995</v>
      </c>
      <c r="K390" s="60" t="str">
        <f t="shared" si="80"/>
        <v/>
      </c>
    </row>
    <row r="391" spans="1:11" ht="15.75" customHeight="1">
      <c r="A391" s="548" t="s">
        <v>250</v>
      </c>
      <c r="B391" s="259" t="s">
        <v>249</v>
      </c>
      <c r="C391" s="242">
        <v>2.7</v>
      </c>
      <c r="D391" s="39" t="s">
        <v>228</v>
      </c>
      <c r="E391" s="427" t="s">
        <v>63</v>
      </c>
      <c r="F391" s="239" t="s">
        <v>227</v>
      </c>
      <c r="G391" s="39">
        <v>17305</v>
      </c>
      <c r="H391" s="262">
        <v>222.86744999999999</v>
      </c>
      <c r="I391" s="260">
        <f t="shared" si="79"/>
        <v>82.543499999999995</v>
      </c>
      <c r="K391" s="60" t="str">
        <f t="shared" si="80"/>
        <v/>
      </c>
    </row>
    <row r="392" spans="1:11" ht="15.75" customHeight="1">
      <c r="A392" s="548" t="s">
        <v>251</v>
      </c>
      <c r="B392" s="259" t="s">
        <v>249</v>
      </c>
      <c r="C392" s="242">
        <v>2.7</v>
      </c>
      <c r="D392" s="39" t="s">
        <v>227</v>
      </c>
      <c r="E392" s="427" t="s">
        <v>63</v>
      </c>
      <c r="F392" s="239" t="s">
        <v>227</v>
      </c>
      <c r="G392" s="39">
        <v>17306</v>
      </c>
      <c r="H392" s="262">
        <v>209.49540299999998</v>
      </c>
      <c r="I392" s="260">
        <f t="shared" si="79"/>
        <v>77.590889999999987</v>
      </c>
      <c r="K392" s="60" t="str">
        <f t="shared" si="80"/>
        <v/>
      </c>
    </row>
    <row r="393" spans="1:11" ht="15.75" customHeight="1">
      <c r="A393" s="548" t="s">
        <v>252</v>
      </c>
      <c r="B393" s="259" t="s">
        <v>249</v>
      </c>
      <c r="C393" s="242">
        <v>2.7</v>
      </c>
      <c r="D393" s="39" t="s">
        <v>227</v>
      </c>
      <c r="E393" s="427" t="s">
        <v>63</v>
      </c>
      <c r="F393" s="239" t="s">
        <v>227</v>
      </c>
      <c r="G393" s="39">
        <v>17391</v>
      </c>
      <c r="H393" s="262">
        <v>209.49540299999998</v>
      </c>
      <c r="I393" s="260">
        <f t="shared" si="79"/>
        <v>77.590889999999987</v>
      </c>
      <c r="K393" s="60" t="str">
        <f t="shared" si="80"/>
        <v/>
      </c>
    </row>
    <row r="394" spans="1:11" ht="15.75" customHeight="1">
      <c r="A394" s="548" t="s">
        <v>253</v>
      </c>
      <c r="B394" s="259" t="s">
        <v>249</v>
      </c>
      <c r="C394" s="242">
        <v>2.7</v>
      </c>
      <c r="D394" s="39" t="s">
        <v>227</v>
      </c>
      <c r="E394" s="427" t="s">
        <v>63</v>
      </c>
      <c r="F394" s="239" t="s">
        <v>227</v>
      </c>
      <c r="G394" s="39">
        <v>17343</v>
      </c>
      <c r="H394" s="262">
        <v>222.86744999999999</v>
      </c>
      <c r="I394" s="260">
        <f t="shared" si="79"/>
        <v>82.543499999999995</v>
      </c>
      <c r="K394" s="60" t="str">
        <f t="shared" si="80"/>
        <v/>
      </c>
    </row>
    <row r="395" spans="1:11" ht="15.75" customHeight="1">
      <c r="A395" s="548" t="s">
        <v>254</v>
      </c>
      <c r="B395" s="259" t="s">
        <v>249</v>
      </c>
      <c r="C395" s="242">
        <v>2.7</v>
      </c>
      <c r="D395" s="39" t="s">
        <v>227</v>
      </c>
      <c r="E395" s="427" t="s">
        <v>63</v>
      </c>
      <c r="F395" s="239" t="s">
        <v>227</v>
      </c>
      <c r="G395" s="39">
        <v>17344</v>
      </c>
      <c r="H395" s="262">
        <v>222.86744999999999</v>
      </c>
      <c r="I395" s="260">
        <f t="shared" si="79"/>
        <v>82.543499999999995</v>
      </c>
      <c r="K395" s="60" t="str">
        <f t="shared" si="80"/>
        <v/>
      </c>
    </row>
    <row r="396" spans="1:11" ht="15.75" customHeight="1">
      <c r="A396" s="548" t="s">
        <v>255</v>
      </c>
      <c r="B396" s="259" t="s">
        <v>249</v>
      </c>
      <c r="C396" s="242">
        <v>2.7</v>
      </c>
      <c r="D396" s="39" t="s">
        <v>227</v>
      </c>
      <c r="E396" s="427" t="s">
        <v>63</v>
      </c>
      <c r="F396" s="239" t="s">
        <v>227</v>
      </c>
      <c r="G396" s="39">
        <v>17390</v>
      </c>
      <c r="H396" s="262">
        <v>222.86744999999999</v>
      </c>
      <c r="I396" s="260">
        <f t="shared" si="79"/>
        <v>82.543499999999995</v>
      </c>
      <c r="K396" s="60" t="str">
        <f t="shared" si="80"/>
        <v/>
      </c>
    </row>
    <row r="397" spans="1:11" ht="15.75" customHeight="1">
      <c r="A397" s="548" t="s">
        <v>256</v>
      </c>
      <c r="B397" s="259" t="s">
        <v>249</v>
      </c>
      <c r="C397" s="242">
        <v>2.7</v>
      </c>
      <c r="D397" s="39" t="s">
        <v>227</v>
      </c>
      <c r="E397" s="427" t="s">
        <v>63</v>
      </c>
      <c r="F397" s="239" t="s">
        <v>227</v>
      </c>
      <c r="G397" s="39">
        <v>17389</v>
      </c>
      <c r="H397" s="262">
        <v>222.86744999999999</v>
      </c>
      <c r="I397" s="260">
        <f t="shared" si="79"/>
        <v>82.543499999999995</v>
      </c>
      <c r="K397" s="60" t="str">
        <f t="shared" si="80"/>
        <v/>
      </c>
    </row>
    <row r="398" spans="1:11" ht="15.75" customHeight="1">
      <c r="A398" s="548" t="s">
        <v>257</v>
      </c>
      <c r="B398" s="259" t="s">
        <v>249</v>
      </c>
      <c r="C398" s="242">
        <v>2.7</v>
      </c>
      <c r="D398" s="39" t="s">
        <v>227</v>
      </c>
      <c r="E398" s="427" t="s">
        <v>63</v>
      </c>
      <c r="F398" s="239" t="s">
        <v>227</v>
      </c>
      <c r="G398" s="39">
        <v>17388</v>
      </c>
      <c r="H398" s="262">
        <v>209.49540299999998</v>
      </c>
      <c r="I398" s="260">
        <f t="shared" si="79"/>
        <v>77.590889999999987</v>
      </c>
      <c r="K398" s="60" t="str">
        <f t="shared" si="80"/>
        <v/>
      </c>
    </row>
    <row r="399" spans="1:11" ht="15.75" customHeight="1">
      <c r="A399" s="548" t="s">
        <v>258</v>
      </c>
      <c r="B399" s="259" t="s">
        <v>249</v>
      </c>
      <c r="C399" s="242">
        <v>2.7</v>
      </c>
      <c r="D399" s="39" t="s">
        <v>227</v>
      </c>
      <c r="E399" s="427" t="s">
        <v>63</v>
      </c>
      <c r="F399" s="239" t="s">
        <v>227</v>
      </c>
      <c r="G399" s="39">
        <v>17392</v>
      </c>
      <c r="H399" s="262">
        <v>209.49540299999998</v>
      </c>
      <c r="I399" s="260">
        <f t="shared" si="79"/>
        <v>77.590889999999987</v>
      </c>
      <c r="K399" s="60" t="str">
        <f t="shared" si="80"/>
        <v/>
      </c>
    </row>
    <row r="400" spans="1:11" ht="15.75" customHeight="1">
      <c r="A400" s="550" t="s">
        <v>364</v>
      </c>
      <c r="B400" s="259" t="s">
        <v>260</v>
      </c>
      <c r="C400" s="252">
        <v>2.7</v>
      </c>
      <c r="D400" s="37" t="s">
        <v>63</v>
      </c>
      <c r="E400" s="425" t="s">
        <v>63</v>
      </c>
      <c r="F400" s="238" t="s">
        <v>63</v>
      </c>
      <c r="G400" s="254">
        <v>18620</v>
      </c>
      <c r="H400" s="244">
        <v>213.95275199999998</v>
      </c>
      <c r="I400" s="243">
        <f t="shared" si="79"/>
        <v>79.241759999999985</v>
      </c>
      <c r="K400" s="60" t="str">
        <f t="shared" si="80"/>
        <v/>
      </c>
    </row>
    <row r="401" spans="1:11" ht="15.75" customHeight="1">
      <c r="A401" s="548" t="s">
        <v>259</v>
      </c>
      <c r="B401" s="259" t="s">
        <v>260</v>
      </c>
      <c r="C401" s="242">
        <v>2.7</v>
      </c>
      <c r="D401" s="39" t="s">
        <v>227</v>
      </c>
      <c r="E401" s="427" t="s">
        <v>63</v>
      </c>
      <c r="F401" s="239" t="s">
        <v>227</v>
      </c>
      <c r="G401" s="39">
        <v>17312</v>
      </c>
      <c r="H401" s="262">
        <v>213.95275199999998</v>
      </c>
      <c r="I401" s="260">
        <f t="shared" si="79"/>
        <v>79.241759999999985</v>
      </c>
      <c r="K401" s="60" t="str">
        <f t="shared" si="80"/>
        <v/>
      </c>
    </row>
    <row r="402" spans="1:11" ht="15.75" customHeight="1">
      <c r="A402" s="548" t="s">
        <v>261</v>
      </c>
      <c r="B402" s="259" t="s">
        <v>260</v>
      </c>
      <c r="C402" s="242">
        <v>2.7</v>
      </c>
      <c r="D402" s="39" t="s">
        <v>227</v>
      </c>
      <c r="E402" s="427" t="s">
        <v>63</v>
      </c>
      <c r="F402" s="239" t="s">
        <v>227</v>
      </c>
      <c r="G402" s="39">
        <v>17313</v>
      </c>
      <c r="H402" s="262">
        <v>213.95275199999998</v>
      </c>
      <c r="I402" s="260">
        <f t="shared" si="79"/>
        <v>79.241759999999985</v>
      </c>
      <c r="K402" s="60" t="str">
        <f t="shared" si="80"/>
        <v/>
      </c>
    </row>
    <row r="403" spans="1:11" ht="15.75" customHeight="1">
      <c r="A403" s="548" t="s">
        <v>262</v>
      </c>
      <c r="B403" s="259" t="s">
        <v>260</v>
      </c>
      <c r="C403" s="242">
        <v>2.7</v>
      </c>
      <c r="D403" s="39" t="s">
        <v>227</v>
      </c>
      <c r="E403" s="427" t="s">
        <v>63</v>
      </c>
      <c r="F403" s="239" t="s">
        <v>227</v>
      </c>
      <c r="G403" s="39">
        <v>17314</v>
      </c>
      <c r="H403" s="262">
        <v>227.32479899999996</v>
      </c>
      <c r="I403" s="260">
        <f t="shared" si="79"/>
        <v>84.194369999999978</v>
      </c>
      <c r="K403" s="60" t="str">
        <f t="shared" si="80"/>
        <v/>
      </c>
    </row>
    <row r="404" spans="1:11" ht="15.75" customHeight="1">
      <c r="A404" s="548" t="s">
        <v>263</v>
      </c>
      <c r="B404" s="259" t="s">
        <v>260</v>
      </c>
      <c r="C404" s="242">
        <v>2.7</v>
      </c>
      <c r="D404" s="39" t="s">
        <v>227</v>
      </c>
      <c r="E404" s="427" t="s">
        <v>63</v>
      </c>
      <c r="F404" s="239" t="s">
        <v>227</v>
      </c>
      <c r="G404" s="39">
        <v>17315</v>
      </c>
      <c r="H404" s="262">
        <v>227.32479899999996</v>
      </c>
      <c r="I404" s="260">
        <f t="shared" si="79"/>
        <v>84.194369999999978</v>
      </c>
      <c r="K404" s="60" t="str">
        <f t="shared" si="80"/>
        <v/>
      </c>
    </row>
    <row r="405" spans="1:11" ht="15.75" customHeight="1">
      <c r="A405" s="548" t="s">
        <v>264</v>
      </c>
      <c r="B405" s="259" t="s">
        <v>260</v>
      </c>
      <c r="C405" s="242">
        <v>2.7</v>
      </c>
      <c r="D405" s="39" t="s">
        <v>227</v>
      </c>
      <c r="E405" s="427" t="s">
        <v>63</v>
      </c>
      <c r="F405" s="239" t="s">
        <v>227</v>
      </c>
      <c r="G405" s="39">
        <v>17339</v>
      </c>
      <c r="H405" s="262">
        <v>227.32479899999996</v>
      </c>
      <c r="I405" s="260">
        <f t="shared" si="79"/>
        <v>84.194369999999978</v>
      </c>
      <c r="K405" s="60" t="str">
        <f t="shared" si="80"/>
        <v/>
      </c>
    </row>
    <row r="406" spans="1:11" ht="15.75" customHeight="1">
      <c r="A406" s="548" t="s">
        <v>265</v>
      </c>
      <c r="B406" s="259" t="s">
        <v>260</v>
      </c>
      <c r="C406" s="242">
        <v>2.7</v>
      </c>
      <c r="D406" s="39" t="s">
        <v>227</v>
      </c>
      <c r="E406" s="427" t="s">
        <v>63</v>
      </c>
      <c r="F406" s="239" t="s">
        <v>227</v>
      </c>
      <c r="G406" s="39">
        <v>17340</v>
      </c>
      <c r="H406" s="262">
        <v>227.32479899999996</v>
      </c>
      <c r="I406" s="260">
        <f t="shared" si="79"/>
        <v>84.194369999999978</v>
      </c>
      <c r="K406" s="60" t="str">
        <f t="shared" si="80"/>
        <v/>
      </c>
    </row>
    <row r="407" spans="1:11" ht="15.75" customHeight="1">
      <c r="A407" s="550" t="s">
        <v>365</v>
      </c>
      <c r="B407" s="259" t="s">
        <v>260</v>
      </c>
      <c r="C407" s="252">
        <v>2.7</v>
      </c>
      <c r="D407" s="37" t="s">
        <v>63</v>
      </c>
      <c r="E407" s="425" t="s">
        <v>63</v>
      </c>
      <c r="F407" s="238" t="s">
        <v>63</v>
      </c>
      <c r="G407" s="254">
        <v>18619</v>
      </c>
      <c r="H407" s="244">
        <v>213.95275199999998</v>
      </c>
      <c r="I407" s="243">
        <f t="shared" si="79"/>
        <v>79.241759999999985</v>
      </c>
      <c r="K407" s="60" t="str">
        <f t="shared" si="80"/>
        <v/>
      </c>
    </row>
    <row r="408" spans="1:11" ht="15.75" customHeight="1">
      <c r="A408" s="548" t="s">
        <v>266</v>
      </c>
      <c r="B408" s="259" t="s">
        <v>260</v>
      </c>
      <c r="C408" s="242">
        <v>2.7</v>
      </c>
      <c r="D408" s="39" t="s">
        <v>227</v>
      </c>
      <c r="E408" s="427" t="s">
        <v>63</v>
      </c>
      <c r="F408" s="239" t="s">
        <v>227</v>
      </c>
      <c r="G408" s="39">
        <v>17316</v>
      </c>
      <c r="H408" s="262">
        <v>213.95275199999998</v>
      </c>
      <c r="I408" s="260">
        <f t="shared" si="79"/>
        <v>79.241759999999985</v>
      </c>
      <c r="K408" s="60" t="str">
        <f t="shared" si="80"/>
        <v/>
      </c>
    </row>
    <row r="409" spans="1:11" ht="15.75" customHeight="1">
      <c r="A409" s="548" t="s">
        <v>267</v>
      </c>
      <c r="B409" s="259" t="s">
        <v>260</v>
      </c>
      <c r="C409" s="242">
        <v>2.7</v>
      </c>
      <c r="D409" s="39" t="s">
        <v>227</v>
      </c>
      <c r="E409" s="427" t="s">
        <v>63</v>
      </c>
      <c r="F409" s="239" t="s">
        <v>227</v>
      </c>
      <c r="G409" s="39">
        <v>17317</v>
      </c>
      <c r="H409" s="262">
        <v>213.95275199999998</v>
      </c>
      <c r="I409" s="260">
        <f t="shared" si="79"/>
        <v>79.241759999999985</v>
      </c>
      <c r="K409" s="60" t="str">
        <f t="shared" si="80"/>
        <v/>
      </c>
    </row>
    <row r="410" spans="1:11" ht="15.75" customHeight="1">
      <c r="A410" s="548" t="s">
        <v>268</v>
      </c>
      <c r="B410" s="259" t="s">
        <v>260</v>
      </c>
      <c r="C410" s="242">
        <v>2.7</v>
      </c>
      <c r="D410" s="39" t="s">
        <v>227</v>
      </c>
      <c r="E410" s="427" t="s">
        <v>63</v>
      </c>
      <c r="F410" s="239" t="s">
        <v>227</v>
      </c>
      <c r="G410" s="39">
        <v>17318</v>
      </c>
      <c r="H410" s="262">
        <v>227.32479899999996</v>
      </c>
      <c r="I410" s="260">
        <f t="shared" si="79"/>
        <v>84.194369999999978</v>
      </c>
      <c r="K410" s="60" t="str">
        <f t="shared" si="80"/>
        <v/>
      </c>
    </row>
    <row r="411" spans="1:11" ht="15.75" customHeight="1">
      <c r="A411" s="548" t="s">
        <v>269</v>
      </c>
      <c r="B411" s="259" t="s">
        <v>260</v>
      </c>
      <c r="C411" s="242">
        <v>2.7</v>
      </c>
      <c r="D411" s="39" t="s">
        <v>227</v>
      </c>
      <c r="E411" s="427" t="s">
        <v>63</v>
      </c>
      <c r="F411" s="239" t="s">
        <v>227</v>
      </c>
      <c r="G411" s="39">
        <v>17319</v>
      </c>
      <c r="H411" s="262">
        <v>227.32479899999996</v>
      </c>
      <c r="I411" s="260">
        <f t="shared" si="79"/>
        <v>84.194369999999978</v>
      </c>
      <c r="K411" s="60" t="str">
        <f t="shared" si="80"/>
        <v/>
      </c>
    </row>
    <row r="412" spans="1:11" ht="15.75" customHeight="1">
      <c r="A412" s="548" t="s">
        <v>270</v>
      </c>
      <c r="B412" s="259" t="s">
        <v>260</v>
      </c>
      <c r="C412" s="242">
        <v>2.7</v>
      </c>
      <c r="D412" s="39" t="s">
        <v>227</v>
      </c>
      <c r="E412" s="427" t="s">
        <v>63</v>
      </c>
      <c r="F412" s="239" t="s">
        <v>227</v>
      </c>
      <c r="G412" s="39">
        <v>17341</v>
      </c>
      <c r="H412" s="262">
        <v>227.32479899999996</v>
      </c>
      <c r="I412" s="260">
        <f t="shared" si="79"/>
        <v>84.194369999999978</v>
      </c>
      <c r="K412" s="60" t="str">
        <f t="shared" si="80"/>
        <v/>
      </c>
    </row>
    <row r="413" spans="1:11" ht="15.75" customHeight="1">
      <c r="A413" s="548" t="s">
        <v>271</v>
      </c>
      <c r="B413" s="259" t="s">
        <v>260</v>
      </c>
      <c r="C413" s="242">
        <v>2.7</v>
      </c>
      <c r="D413" s="39" t="s">
        <v>227</v>
      </c>
      <c r="E413" s="427" t="s">
        <v>63</v>
      </c>
      <c r="F413" s="239" t="s">
        <v>227</v>
      </c>
      <c r="G413" s="39">
        <v>17342</v>
      </c>
      <c r="H413" s="262">
        <v>227.32479899999996</v>
      </c>
      <c r="I413" s="260">
        <f t="shared" si="79"/>
        <v>84.194369999999978</v>
      </c>
      <c r="K413" s="60" t="str">
        <f t="shared" si="80"/>
        <v/>
      </c>
    </row>
    <row r="414" spans="1:11" ht="15.75" customHeight="1">
      <c r="A414" s="549" t="s">
        <v>127</v>
      </c>
      <c r="B414" s="258" t="s">
        <v>247</v>
      </c>
      <c r="C414" s="251">
        <v>2.7</v>
      </c>
      <c r="D414" s="40" t="s">
        <v>63</v>
      </c>
      <c r="E414" s="426" t="s">
        <v>63</v>
      </c>
      <c r="F414" s="234" t="s">
        <v>63</v>
      </c>
      <c r="G414" s="40">
        <v>15691</v>
      </c>
      <c r="H414" s="244">
        <v>1319.3753040000001</v>
      </c>
      <c r="I414" s="243">
        <f>H414/C414</f>
        <v>488.65752000000003</v>
      </c>
      <c r="K414" s="60" t="str">
        <f t="shared" si="80"/>
        <v/>
      </c>
    </row>
    <row r="415" spans="1:11" ht="15.75" customHeight="1">
      <c r="A415" s="549" t="s">
        <v>128</v>
      </c>
      <c r="B415" s="258" t="s">
        <v>247</v>
      </c>
      <c r="C415" s="251">
        <v>2.7</v>
      </c>
      <c r="D415" s="40" t="s">
        <v>63</v>
      </c>
      <c r="E415" s="426" t="s">
        <v>63</v>
      </c>
      <c r="F415" s="234" t="s">
        <v>63</v>
      </c>
      <c r="G415" s="40">
        <v>15690</v>
      </c>
      <c r="H415" s="244">
        <v>1319.3753040000001</v>
      </c>
      <c r="I415" s="243">
        <f>H415/C415</f>
        <v>488.65752000000003</v>
      </c>
      <c r="K415" s="60" t="str">
        <f t="shared" si="80"/>
        <v/>
      </c>
    </row>
    <row r="416" spans="1:11" ht="15.75" customHeight="1">
      <c r="A416" s="549" t="s">
        <v>137</v>
      </c>
      <c r="B416" s="258" t="s">
        <v>96</v>
      </c>
      <c r="C416" s="251">
        <v>2.7</v>
      </c>
      <c r="D416" s="40" t="s">
        <v>63</v>
      </c>
      <c r="E416" s="426" t="s">
        <v>63</v>
      </c>
      <c r="F416" s="234" t="s">
        <v>63</v>
      </c>
      <c r="G416" s="40">
        <v>15804</v>
      </c>
      <c r="H416" s="244">
        <v>1319.3753040000001</v>
      </c>
      <c r="I416" s="243">
        <f>H416/C416</f>
        <v>488.65752000000003</v>
      </c>
      <c r="K416" s="60" t="str">
        <f t="shared" si="80"/>
        <v/>
      </c>
    </row>
    <row r="417" spans="1:11" ht="15.75" customHeight="1" thickBot="1">
      <c r="A417" s="556" t="s">
        <v>142</v>
      </c>
      <c r="B417" s="266" t="s">
        <v>96</v>
      </c>
      <c r="C417" s="267">
        <v>2.7</v>
      </c>
      <c r="D417" s="269" t="s">
        <v>63</v>
      </c>
      <c r="E417" s="428" t="s">
        <v>63</v>
      </c>
      <c r="F417" s="270" t="s">
        <v>63</v>
      </c>
      <c r="G417" s="269">
        <v>15805</v>
      </c>
      <c r="H417" s="271">
        <v>1319.3753040000001</v>
      </c>
      <c r="I417" s="250">
        <f>H417/C417</f>
        <v>488.65752000000003</v>
      </c>
      <c r="K417" s="60" t="str">
        <f t="shared" si="80"/>
        <v/>
      </c>
    </row>
    <row r="418" spans="1:11" ht="15.75" customHeight="1" thickBot="1">
      <c r="A418" s="5"/>
      <c r="B418" s="23"/>
      <c r="C418" s="33"/>
      <c r="D418" s="49"/>
      <c r="E418" s="67"/>
      <c r="F418" s="9"/>
      <c r="G418" s="49"/>
      <c r="H418" s="68"/>
      <c r="I418" s="69"/>
    </row>
    <row r="419" spans="1:11" ht="15.75" customHeight="1" thickBot="1">
      <c r="A419" s="381" t="s">
        <v>208</v>
      </c>
      <c r="B419" s="375"/>
      <c r="C419" s="376"/>
      <c r="D419" s="43"/>
      <c r="E419" s="54"/>
      <c r="F419" s="8"/>
      <c r="G419" s="43"/>
      <c r="H419" s="53"/>
      <c r="I419" s="11"/>
    </row>
    <row r="420" spans="1:11" ht="15.75" customHeight="1">
      <c r="A420" s="224"/>
      <c r="B420" s="25"/>
      <c r="C420" s="149"/>
      <c r="D420" s="152"/>
      <c r="E420" s="191" t="s">
        <v>288</v>
      </c>
      <c r="F420" s="153"/>
      <c r="G420" s="152"/>
      <c r="H420" s="192"/>
      <c r="I420" s="87"/>
    </row>
    <row r="421" spans="1:11" ht="15.75" customHeight="1">
      <c r="A421" s="218" t="s">
        <v>280</v>
      </c>
      <c r="B421" s="29" t="s">
        <v>138</v>
      </c>
      <c r="C421" s="150"/>
      <c r="D421" s="232">
        <v>11497</v>
      </c>
      <c r="E421" s="429">
        <v>463.2</v>
      </c>
      <c r="F421" s="155"/>
      <c r="G421" s="154"/>
      <c r="H421" s="177"/>
      <c r="I421" s="19"/>
      <c r="J421" s="60" t="str">
        <f>IF($I$2&lt;&gt;0,E421*(1-$I$2),"")</f>
        <v/>
      </c>
    </row>
    <row r="422" spans="1:11" ht="15.75" customHeight="1">
      <c r="A422" s="218" t="s">
        <v>281</v>
      </c>
      <c r="B422" s="24" t="s">
        <v>139</v>
      </c>
      <c r="C422" s="150"/>
      <c r="D422" s="232">
        <v>11499</v>
      </c>
      <c r="E422" s="429">
        <v>289.68</v>
      </c>
      <c r="F422" s="155"/>
      <c r="G422" s="154"/>
      <c r="H422" s="177"/>
      <c r="I422" s="19"/>
      <c r="J422" s="60" t="str">
        <f>IF($I$2&lt;&gt;0,E422*(1-$I$2),"")</f>
        <v/>
      </c>
    </row>
    <row r="423" spans="1:11" ht="15.75" customHeight="1" thickBot="1">
      <c r="A423" s="219" t="s">
        <v>282</v>
      </c>
      <c r="B423" s="26" t="s">
        <v>140</v>
      </c>
      <c r="C423" s="151"/>
      <c r="D423" s="313">
        <v>11498</v>
      </c>
      <c r="E423" s="429">
        <v>267.24</v>
      </c>
      <c r="F423" s="157"/>
      <c r="G423" s="156"/>
      <c r="H423" s="181"/>
      <c r="I423" s="88"/>
      <c r="J423" s="60" t="str">
        <f>IF($I$2&lt;&gt;0,E423*(1-$I$2),"")</f>
        <v/>
      </c>
    </row>
    <row r="424" spans="1:11" ht="15.75" customHeight="1" thickBot="1">
      <c r="A424" s="89"/>
      <c r="B424" s="90"/>
      <c r="C424" s="91"/>
      <c r="D424" s="314"/>
      <c r="E424" s="430"/>
      <c r="F424" s="92"/>
      <c r="G424" s="90"/>
      <c r="H424" s="79"/>
      <c r="I424" s="93"/>
    </row>
    <row r="425" spans="1:11" ht="15.75" customHeight="1" thickBot="1">
      <c r="A425" s="381" t="s">
        <v>366</v>
      </c>
      <c r="B425" s="375"/>
      <c r="C425" s="376"/>
      <c r="D425" s="122"/>
      <c r="F425" s="104"/>
      <c r="G425" s="105"/>
      <c r="H425" s="124"/>
      <c r="I425" s="106"/>
    </row>
    <row r="426" spans="1:11" ht="15.75" customHeight="1">
      <c r="A426" s="225"/>
      <c r="B426" s="109" t="s">
        <v>373</v>
      </c>
      <c r="C426" s="158"/>
      <c r="D426" s="315"/>
      <c r="E426" s="431" t="s">
        <v>204</v>
      </c>
      <c r="F426" s="110"/>
      <c r="G426" s="162"/>
      <c r="H426" s="193"/>
      <c r="I426" s="110"/>
    </row>
    <row r="427" spans="1:11" ht="15.75" customHeight="1">
      <c r="A427" s="226" t="s">
        <v>367</v>
      </c>
      <c r="B427" s="134" t="s">
        <v>368</v>
      </c>
      <c r="C427" s="159"/>
      <c r="D427" s="41">
        <v>18357</v>
      </c>
      <c r="E427" s="56">
        <v>238.47600000000003</v>
      </c>
      <c r="F427" s="94"/>
      <c r="G427" s="201"/>
      <c r="H427" s="194"/>
      <c r="I427" s="94"/>
      <c r="J427" s="60" t="str">
        <f>IF($I$2&lt;&gt;0,E427*(1-$I$2),"")</f>
        <v/>
      </c>
    </row>
    <row r="428" spans="1:11" ht="15.75" customHeight="1">
      <c r="A428" s="227" t="s">
        <v>369</v>
      </c>
      <c r="B428" s="134" t="s">
        <v>368</v>
      </c>
      <c r="C428" s="159"/>
      <c r="D428" s="41">
        <v>18358</v>
      </c>
      <c r="E428" s="56">
        <v>238.47600000000003</v>
      </c>
      <c r="F428" s="94"/>
      <c r="G428" s="201"/>
      <c r="H428" s="194"/>
      <c r="I428" s="94"/>
      <c r="J428" s="60" t="str">
        <f>IF($I$2&lt;&gt;0,E428*(1-$I$2),"")</f>
        <v/>
      </c>
    </row>
    <row r="429" spans="1:11" ht="15.75" customHeight="1">
      <c r="A429" s="226" t="s">
        <v>370</v>
      </c>
      <c r="B429" s="134" t="s">
        <v>368</v>
      </c>
      <c r="C429" s="159"/>
      <c r="D429" s="41">
        <v>18359</v>
      </c>
      <c r="E429" s="56">
        <v>238.47600000000003</v>
      </c>
      <c r="F429" s="94"/>
      <c r="G429" s="201"/>
      <c r="H429" s="194"/>
      <c r="I429" s="94"/>
      <c r="J429" s="60" t="str">
        <f>IF($I$2&lt;&gt;0,E429*(1-$I$2),"")</f>
        <v/>
      </c>
    </row>
    <row r="430" spans="1:11" ht="15.75" customHeight="1">
      <c r="A430" s="226" t="s">
        <v>371</v>
      </c>
      <c r="B430" s="135" t="s">
        <v>368</v>
      </c>
      <c r="C430" s="160"/>
      <c r="D430" s="316">
        <v>18387</v>
      </c>
      <c r="E430" s="56">
        <v>238.47600000000003</v>
      </c>
      <c r="F430" s="95"/>
      <c r="G430" s="202"/>
      <c r="H430" s="195"/>
      <c r="I430" s="95"/>
      <c r="J430" s="60" t="str">
        <f>IF($I$2&lt;&gt;0,E430*(1-$I$2),"")</f>
        <v/>
      </c>
    </row>
    <row r="431" spans="1:11" ht="15.75" customHeight="1" thickBot="1">
      <c r="A431" s="228" t="s">
        <v>372</v>
      </c>
      <c r="B431" s="136" t="s">
        <v>368</v>
      </c>
      <c r="C431" s="161"/>
      <c r="D431" s="317">
        <v>18388</v>
      </c>
      <c r="E431" s="179">
        <v>238.47600000000003</v>
      </c>
      <c r="F431" s="111"/>
      <c r="G431" s="203"/>
      <c r="H431" s="196"/>
      <c r="I431" s="111"/>
      <c r="J431" s="60" t="str">
        <f>IF($I$2&lt;&gt;0,E431*(1-$I$2),"")</f>
        <v/>
      </c>
    </row>
    <row r="432" spans="1:11" ht="15.75" customHeight="1" thickBot="1">
      <c r="A432" s="96"/>
      <c r="B432" s="97"/>
      <c r="C432" s="98"/>
      <c r="D432" s="107"/>
      <c r="E432" s="432"/>
      <c r="F432" s="98"/>
      <c r="G432" s="107"/>
      <c r="H432" s="108"/>
      <c r="I432" s="98"/>
    </row>
    <row r="433" spans="1:11" ht="15.75" customHeight="1" thickBot="1">
      <c r="A433" s="381" t="s">
        <v>377</v>
      </c>
      <c r="B433" s="382"/>
      <c r="C433" s="383"/>
      <c r="D433" s="105"/>
      <c r="F433" s="104"/>
      <c r="G433" s="105"/>
      <c r="H433" s="124"/>
      <c r="I433" s="106"/>
    </row>
    <row r="434" spans="1:11" ht="15.75" customHeight="1" thickBot="1">
      <c r="A434" s="139" t="s">
        <v>378</v>
      </c>
      <c r="B434" s="140" t="s">
        <v>374</v>
      </c>
      <c r="C434" s="171">
        <v>2.6</v>
      </c>
      <c r="D434" s="204" t="s">
        <v>63</v>
      </c>
      <c r="E434" s="433" t="s">
        <v>63</v>
      </c>
      <c r="F434" s="210" t="s">
        <v>63</v>
      </c>
      <c r="G434" s="204">
        <v>17637</v>
      </c>
      <c r="H434" s="265">
        <v>2415.87</v>
      </c>
      <c r="I434" s="205">
        <f>H434/C434</f>
        <v>929.1807692307691</v>
      </c>
      <c r="K434" s="60" t="str">
        <f>IF($I$2&lt;&gt;0,H434*(1-$I$2),"")</f>
        <v/>
      </c>
    </row>
    <row r="435" spans="1:11" ht="15.75" customHeight="1" thickBot="1">
      <c r="A435" s="631"/>
      <c r="B435" s="632"/>
      <c r="C435" s="632"/>
      <c r="D435" s="632"/>
      <c r="E435" s="632"/>
      <c r="F435" s="633"/>
      <c r="G435" s="634" t="s">
        <v>382</v>
      </c>
      <c r="H435" s="635"/>
      <c r="I435" s="636"/>
    </row>
    <row r="436" spans="1:11" ht="15.75" customHeight="1">
      <c r="A436" s="141" t="s">
        <v>379</v>
      </c>
      <c r="B436" s="142" t="s">
        <v>381</v>
      </c>
      <c r="C436" s="170"/>
      <c r="D436" s="45" t="s">
        <v>63</v>
      </c>
      <c r="E436" s="434" t="s">
        <v>63</v>
      </c>
      <c r="F436" s="208" t="s">
        <v>63</v>
      </c>
      <c r="G436" s="45">
        <v>18124</v>
      </c>
      <c r="H436" s="175">
        <v>829.05599999999993</v>
      </c>
      <c r="I436" s="206" t="s">
        <v>63</v>
      </c>
      <c r="K436" s="60" t="str">
        <f>IF($I$2&lt;&gt;0,H436*(1-$I$2),"")</f>
        <v/>
      </c>
    </row>
    <row r="437" spans="1:11" ht="15.75" customHeight="1" thickBot="1">
      <c r="A437" s="137" t="s">
        <v>380</v>
      </c>
      <c r="B437" s="138" t="s">
        <v>381</v>
      </c>
      <c r="C437" s="51"/>
      <c r="D437" s="42" t="s">
        <v>63</v>
      </c>
      <c r="E437" s="435" t="s">
        <v>63</v>
      </c>
      <c r="F437" s="209" t="s">
        <v>63</v>
      </c>
      <c r="G437" s="42">
        <v>18112</v>
      </c>
      <c r="H437" s="181">
        <v>753.27</v>
      </c>
      <c r="I437" s="207" t="s">
        <v>63</v>
      </c>
      <c r="K437" s="60" t="str">
        <f>IF($I$2&lt;&gt;0,H437*(1-$I$2),"")</f>
        <v/>
      </c>
    </row>
    <row r="438" spans="1:11" ht="15.75" customHeight="1" thickBot="1">
      <c r="A438" s="84"/>
      <c r="B438" s="99"/>
      <c r="C438" s="100"/>
      <c r="D438" s="101"/>
      <c r="E438" s="436"/>
      <c r="F438" s="102"/>
      <c r="G438" s="101"/>
      <c r="H438" s="103"/>
      <c r="I438" s="102"/>
    </row>
    <row r="439" spans="1:11" ht="15.75" customHeight="1" thickBot="1">
      <c r="A439" s="381" t="s">
        <v>210</v>
      </c>
      <c r="B439" s="375"/>
      <c r="C439" s="376"/>
      <c r="D439" s="2"/>
      <c r="E439" s="437"/>
      <c r="F439" s="2"/>
      <c r="G439" s="2"/>
      <c r="H439" s="437"/>
      <c r="I439" s="2"/>
    </row>
    <row r="440" spans="1:11" ht="15.75" customHeight="1">
      <c r="A440" s="229" t="s">
        <v>209</v>
      </c>
      <c r="B440" s="25"/>
      <c r="C440" s="149"/>
      <c r="D440" s="165"/>
      <c r="E440" s="191" t="s">
        <v>205</v>
      </c>
      <c r="F440" s="153"/>
      <c r="G440" s="165"/>
      <c r="H440" s="175"/>
      <c r="I440" s="87"/>
    </row>
    <row r="441" spans="1:11" ht="15.75" customHeight="1">
      <c r="A441" s="230" t="s">
        <v>283</v>
      </c>
      <c r="B441" s="24"/>
      <c r="C441" s="163"/>
      <c r="D441" s="166"/>
      <c r="E441" s="56">
        <v>681.97439700000007</v>
      </c>
      <c r="F441" s="167"/>
      <c r="G441" s="166"/>
      <c r="H441" s="177"/>
      <c r="I441" s="20"/>
      <c r="J441" s="60" t="str">
        <f>IF($I$2&lt;&gt;0,E441*(1-$I$2),"")</f>
        <v/>
      </c>
    </row>
    <row r="442" spans="1:11" ht="15.75" customHeight="1">
      <c r="A442" s="230" t="s">
        <v>284</v>
      </c>
      <c r="B442" s="24"/>
      <c r="C442" s="163"/>
      <c r="D442" s="166"/>
      <c r="E442" s="56">
        <v>543.79657800000007</v>
      </c>
      <c r="F442" s="167"/>
      <c r="G442" s="166"/>
      <c r="H442" s="177"/>
      <c r="I442" s="20"/>
      <c r="J442" s="60" t="str">
        <f>IF($I$2&lt;&gt;0,E442*(1-$I$2),"")</f>
        <v/>
      </c>
    </row>
    <row r="443" spans="1:11" ht="15.75" customHeight="1" thickBot="1">
      <c r="A443" s="231" t="s">
        <v>285</v>
      </c>
      <c r="B443" s="26"/>
      <c r="C443" s="164"/>
      <c r="D443" s="168"/>
      <c r="E443" s="179">
        <v>410.07610799999998</v>
      </c>
      <c r="F443" s="169"/>
      <c r="G443" s="168"/>
      <c r="H443" s="181"/>
      <c r="I443" s="21"/>
      <c r="J443" s="60" t="str">
        <f>IF($I$2&lt;&gt;0,E443*(1-$I$2),"")</f>
        <v/>
      </c>
    </row>
    <row r="444" spans="1:11" ht="15.75" customHeight="1">
      <c r="C444" s="34"/>
      <c r="J444" s="62"/>
    </row>
    <row r="445" spans="1:11" ht="15.75" customHeight="1">
      <c r="C445" s="34"/>
      <c r="J445" s="62"/>
    </row>
    <row r="446" spans="1:11" ht="15.75" customHeight="1">
      <c r="C446" s="34"/>
      <c r="J446" s="62"/>
    </row>
    <row r="447" spans="1:11" ht="15.75" customHeight="1">
      <c r="C447" s="34"/>
      <c r="J447" s="62"/>
    </row>
    <row r="448" spans="1:11" ht="15.75" customHeight="1">
      <c r="C448" s="34"/>
      <c r="J448" s="62"/>
    </row>
    <row r="449" spans="3:10" ht="15.75" customHeight="1">
      <c r="C449" s="34"/>
      <c r="J449" s="62"/>
    </row>
    <row r="450" spans="3:10" ht="15.75" customHeight="1">
      <c r="C450" s="34"/>
      <c r="J450" s="62"/>
    </row>
    <row r="451" spans="3:10" ht="15.75" customHeight="1">
      <c r="C451" s="34"/>
      <c r="J451" s="62"/>
    </row>
    <row r="452" spans="3:10" ht="15.75" customHeight="1">
      <c r="C452" s="34"/>
    </row>
    <row r="453" spans="3:10" ht="15.75" customHeight="1">
      <c r="C453" s="34"/>
    </row>
    <row r="454" spans="3:10" ht="15.75" customHeight="1">
      <c r="C454" s="34"/>
    </row>
    <row r="455" spans="3:10" ht="15.75" customHeight="1">
      <c r="C455" s="34"/>
    </row>
    <row r="456" spans="3:10" ht="15.75" customHeight="1">
      <c r="C456" s="34"/>
    </row>
    <row r="457" spans="3:10" ht="15.75" customHeight="1">
      <c r="C457" s="34"/>
    </row>
    <row r="458" spans="3:10" ht="15.75" customHeight="1">
      <c r="C458" s="34"/>
    </row>
    <row r="459" spans="3:10" ht="15.75" customHeight="1">
      <c r="C459" s="34"/>
    </row>
    <row r="460" spans="3:10" ht="15.75" customHeight="1">
      <c r="C460" s="34"/>
    </row>
    <row r="461" spans="3:10" ht="15.75" customHeight="1">
      <c r="C461" s="34"/>
    </row>
    <row r="462" spans="3:10" ht="15.75" customHeight="1">
      <c r="C462" s="34"/>
    </row>
    <row r="463" spans="3:10" ht="15.75" customHeight="1">
      <c r="C463" s="34"/>
    </row>
    <row r="464" spans="3:10" ht="15.75" customHeight="1">
      <c r="C464" s="34"/>
    </row>
    <row r="465" spans="3:3" ht="15.75" customHeight="1">
      <c r="C465" s="34"/>
    </row>
    <row r="466" spans="3:3" ht="15.75" customHeight="1">
      <c r="C466" s="34"/>
    </row>
    <row r="467" spans="3:3" ht="15.75" customHeight="1">
      <c r="C467" s="34"/>
    </row>
    <row r="468" spans="3:3" ht="15.75" customHeight="1">
      <c r="C468" s="34"/>
    </row>
    <row r="469" spans="3:3" ht="15.75" customHeight="1">
      <c r="C469" s="34"/>
    </row>
    <row r="470" spans="3:3" ht="15.75" customHeight="1">
      <c r="C470" s="34"/>
    </row>
    <row r="471" spans="3:3" ht="15.75" customHeight="1">
      <c r="C471" s="34"/>
    </row>
    <row r="472" spans="3:3" ht="15.75" customHeight="1">
      <c r="C472" s="34"/>
    </row>
    <row r="473" spans="3:3" ht="15.75" customHeight="1">
      <c r="C473" s="34"/>
    </row>
  </sheetData>
  <sortState ref="A287:I329">
    <sortCondition ref="A287:A329"/>
  </sortState>
  <mergeCells count="10">
    <mergeCell ref="A8:A9"/>
    <mergeCell ref="A435:F435"/>
    <mergeCell ref="G435:I435"/>
    <mergeCell ref="G8:I8"/>
    <mergeCell ref="D8:F8"/>
    <mergeCell ref="G2:H3"/>
    <mergeCell ref="I2:I3"/>
    <mergeCell ref="J8:K8"/>
    <mergeCell ref="B8:B9"/>
    <mergeCell ref="C8:C9"/>
  </mergeCells>
  <phoneticPr fontId="1" type="noConversion"/>
  <printOptions horizontalCentered="1"/>
  <pageMargins left="3.937007874015748E-2" right="0.11811023622047245" top="0.74803149606299213" bottom="0.55118110236220474" header="0.27559055118110237" footer="0.31496062992125984"/>
  <pageSetup paperSize="9" scale="84" orientation="portrait" r:id="rId1"/>
  <headerFooter alignWithMargins="0">
    <oddHeader>&amp;L&amp;8
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view="pageLayout" zoomScaleSheetLayoutView="100" workbookViewId="0">
      <selection activeCell="E14" sqref="E14:F14"/>
    </sheetView>
  </sheetViews>
  <sheetFormatPr defaultColWidth="11.42578125" defaultRowHeight="15.75" customHeight="1"/>
  <cols>
    <col min="1" max="1" width="37.42578125" style="58" customWidth="1"/>
    <col min="2" max="2" width="11.5703125" style="22" customWidth="1"/>
    <col min="3" max="3" width="5.140625" style="32" customWidth="1"/>
    <col min="4" max="4" width="6.5703125" style="35" customWidth="1"/>
    <col min="5" max="5" width="9.42578125" style="123" customWidth="1"/>
    <col min="6" max="6" width="7.7109375" style="6" customWidth="1"/>
    <col min="7" max="7" width="3.5703125" style="35" customWidth="1"/>
    <col min="8" max="8" width="9.42578125" style="525" customWidth="1"/>
    <col min="9" max="9" width="10.28515625" style="10" customWidth="1"/>
    <col min="10" max="11" width="10" style="60" customWidth="1"/>
    <col min="12" max="16384" width="11.42578125" style="1"/>
  </cols>
  <sheetData>
    <row r="1" spans="1:11" ht="3.75" customHeight="1" thickBot="1"/>
    <row r="2" spans="1:11" ht="18.75" customHeight="1">
      <c r="A2" s="358" t="s">
        <v>525</v>
      </c>
      <c r="B2" s="359"/>
      <c r="C2" s="360"/>
      <c r="D2" s="361"/>
      <c r="E2" s="416"/>
      <c r="F2" s="362"/>
      <c r="G2" s="619" t="s">
        <v>287</v>
      </c>
      <c r="H2" s="619"/>
      <c r="I2" s="621">
        <f>'OVERVIEW 2018'!I2:I3</f>
        <v>0</v>
      </c>
    </row>
    <row r="3" spans="1:11" ht="15" customHeight="1" thickBot="1">
      <c r="A3" s="363" t="s">
        <v>493</v>
      </c>
      <c r="B3" s="364"/>
      <c r="C3" s="365"/>
      <c r="D3" s="366"/>
      <c r="E3" s="417"/>
      <c r="F3" s="367"/>
      <c r="G3" s="620"/>
      <c r="H3" s="620"/>
      <c r="I3" s="622"/>
    </row>
    <row r="4" spans="1:11" ht="15" customHeight="1">
      <c r="A4" s="487" t="s">
        <v>527</v>
      </c>
      <c r="B4" s="90"/>
      <c r="C4" s="278"/>
      <c r="D4" s="91"/>
      <c r="E4" s="77"/>
      <c r="F4" s="279"/>
      <c r="G4" s="280"/>
      <c r="H4" s="526"/>
      <c r="I4" s="281"/>
    </row>
    <row r="5" spans="1:11" ht="15" customHeight="1">
      <c r="A5" s="63" t="s">
        <v>286</v>
      </c>
      <c r="B5" s="64"/>
      <c r="C5" s="34"/>
      <c r="F5" s="7"/>
      <c r="G5" s="59"/>
      <c r="H5" s="494"/>
      <c r="I5" s="282"/>
    </row>
    <row r="6" spans="1:11" ht="15" customHeight="1">
      <c r="A6" s="63" t="s">
        <v>597</v>
      </c>
      <c r="B6" s="64"/>
      <c r="C6" s="34"/>
      <c r="F6" s="7"/>
      <c r="G6" s="59" t="s">
        <v>300</v>
      </c>
      <c r="H6" s="494"/>
      <c r="I6" s="282"/>
    </row>
    <row r="7" spans="1:11" ht="3.75" customHeight="1" thickBot="1">
      <c r="A7" s="283"/>
      <c r="B7" s="284"/>
      <c r="C7" s="285"/>
      <c r="D7" s="286"/>
      <c r="E7" s="418"/>
      <c r="F7" s="287"/>
      <c r="G7" s="516"/>
      <c r="H7" s="514"/>
      <c r="I7" s="515"/>
    </row>
    <row r="8" spans="1:11" ht="15.75" customHeight="1">
      <c r="A8" s="645" t="s">
        <v>203</v>
      </c>
      <c r="B8" s="647" t="s">
        <v>274</v>
      </c>
      <c r="C8" s="649" t="s">
        <v>0</v>
      </c>
      <c r="D8" s="651" t="s">
        <v>588</v>
      </c>
      <c r="E8" s="652"/>
      <c r="F8" s="653"/>
      <c r="H8" s="643" t="str">
        <f>IF($I$2&lt;&gt;0,"Vaše ceny / ks bez DPH","")</f>
        <v/>
      </c>
      <c r="I8" s="643"/>
    </row>
    <row r="9" spans="1:11" s="2" customFormat="1" ht="15.75" customHeight="1" thickBot="1">
      <c r="A9" s="646"/>
      <c r="B9" s="648"/>
      <c r="C9" s="650"/>
      <c r="D9" s="541" t="s">
        <v>1</v>
      </c>
      <c r="E9" s="542" t="s">
        <v>204</v>
      </c>
      <c r="F9" s="543" t="s">
        <v>205</v>
      </c>
      <c r="G9" s="502"/>
      <c r="H9" s="644"/>
      <c r="I9" s="644"/>
      <c r="J9" s="66"/>
      <c r="K9" s="66"/>
    </row>
    <row r="10" spans="1:11" s="3" customFormat="1" ht="18.75" customHeight="1" thickBot="1">
      <c r="A10" s="368" t="s">
        <v>526</v>
      </c>
      <c r="B10" s="359"/>
      <c r="C10" s="369"/>
      <c r="D10" s="311"/>
      <c r="E10" s="133"/>
      <c r="F10" s="312"/>
      <c r="G10" s="311"/>
      <c r="H10" s="442"/>
      <c r="I10" s="341"/>
      <c r="J10" s="61"/>
      <c r="K10" s="61"/>
    </row>
    <row r="11" spans="1:11" s="2" customFormat="1" ht="15.75" customHeight="1">
      <c r="A11" s="611" t="s">
        <v>528</v>
      </c>
      <c r="B11" s="612" t="s">
        <v>529</v>
      </c>
      <c r="C11" s="613">
        <v>2.6</v>
      </c>
      <c r="D11" s="614">
        <v>19798</v>
      </c>
      <c r="E11" s="615">
        <v>2108.3260769999997</v>
      </c>
      <c r="F11" s="572">
        <f t="shared" ref="F11:F42" si="0">E11/C11</f>
        <v>810.89464499999985</v>
      </c>
      <c r="G11" s="495"/>
      <c r="H11" s="60" t="str">
        <f>IF($I$2&lt;&gt;0,E11*(1-$I$2),"")</f>
        <v/>
      </c>
      <c r="I11" s="496"/>
      <c r="J11" s="60"/>
      <c r="K11" s="60"/>
    </row>
    <row r="12" spans="1:11" s="2" customFormat="1" ht="15.75" customHeight="1">
      <c r="A12" s="350" t="s">
        <v>530</v>
      </c>
      <c r="B12" s="405" t="s">
        <v>529</v>
      </c>
      <c r="C12" s="616">
        <v>2.6</v>
      </c>
      <c r="D12" s="491">
        <v>19563</v>
      </c>
      <c r="E12" s="499">
        <v>3028.3753499999998</v>
      </c>
      <c r="F12" s="400">
        <f t="shared" si="0"/>
        <v>1164.7597499999999</v>
      </c>
      <c r="G12" s="495"/>
      <c r="H12" s="60" t="str">
        <f t="shared" ref="H12:H68" si="1">IF($I$2&lt;&gt;0,E12*(1-$I$2),"")</f>
        <v/>
      </c>
      <c r="I12" s="496"/>
      <c r="J12" s="60"/>
      <c r="K12" s="60"/>
    </row>
    <row r="13" spans="1:11" s="443" customFormat="1" ht="15.75" customHeight="1">
      <c r="A13" s="148" t="s">
        <v>531</v>
      </c>
      <c r="B13" s="254" t="s">
        <v>529</v>
      </c>
      <c r="C13" s="503">
        <v>2.6</v>
      </c>
      <c r="D13" s="488">
        <v>19585</v>
      </c>
      <c r="E13" s="499">
        <v>4781.7068579999996</v>
      </c>
      <c r="F13" s="260">
        <f t="shared" si="0"/>
        <v>1839.1180223076922</v>
      </c>
      <c r="G13" s="49"/>
      <c r="H13" s="60" t="str">
        <f t="shared" si="1"/>
        <v/>
      </c>
      <c r="I13" s="69"/>
      <c r="J13" s="60"/>
      <c r="K13" s="60"/>
    </row>
    <row r="14" spans="1:11" s="443" customFormat="1" ht="15.75" customHeight="1">
      <c r="A14" s="148" t="s">
        <v>532</v>
      </c>
      <c r="B14" s="254" t="s">
        <v>529</v>
      </c>
      <c r="C14" s="503">
        <v>2.6</v>
      </c>
      <c r="D14" s="488">
        <v>19564</v>
      </c>
      <c r="E14" s="499">
        <v>3525.5411999999997</v>
      </c>
      <c r="F14" s="260">
        <f t="shared" si="0"/>
        <v>1355.9773846153844</v>
      </c>
      <c r="G14" s="49"/>
      <c r="H14" s="60" t="str">
        <f t="shared" si="1"/>
        <v/>
      </c>
      <c r="I14" s="69"/>
      <c r="J14" s="60"/>
      <c r="K14" s="60"/>
    </row>
    <row r="15" spans="1:11" s="443" customFormat="1" ht="15.75" customHeight="1">
      <c r="A15" s="148" t="s">
        <v>533</v>
      </c>
      <c r="B15" s="254" t="s">
        <v>529</v>
      </c>
      <c r="C15" s="503">
        <v>2.6</v>
      </c>
      <c r="D15" s="488">
        <v>19586</v>
      </c>
      <c r="E15" s="499">
        <v>5364.7299000000003</v>
      </c>
      <c r="F15" s="260">
        <f t="shared" si="0"/>
        <v>2063.3576538461539</v>
      </c>
      <c r="G15" s="49"/>
      <c r="H15" s="60" t="str">
        <f t="shared" si="1"/>
        <v/>
      </c>
      <c r="I15" s="69"/>
      <c r="J15" s="60"/>
      <c r="K15" s="60"/>
    </row>
    <row r="16" spans="1:11" s="443" customFormat="1" ht="15.75" customHeight="1">
      <c r="A16" s="148" t="s">
        <v>534</v>
      </c>
      <c r="B16" s="254" t="s">
        <v>529</v>
      </c>
      <c r="C16" s="503">
        <v>2.6</v>
      </c>
      <c r="D16" s="488">
        <v>19565</v>
      </c>
      <c r="E16" s="499">
        <v>3525.5411999999997</v>
      </c>
      <c r="F16" s="260">
        <f t="shared" si="0"/>
        <v>1355.9773846153844</v>
      </c>
      <c r="G16" s="49"/>
      <c r="H16" s="60" t="str">
        <f t="shared" si="1"/>
        <v/>
      </c>
      <c r="I16" s="69"/>
      <c r="J16" s="60"/>
      <c r="K16" s="60"/>
    </row>
    <row r="17" spans="1:11" s="443" customFormat="1" ht="15.75" customHeight="1">
      <c r="A17" s="255" t="s">
        <v>535</v>
      </c>
      <c r="B17" s="448" t="s">
        <v>529</v>
      </c>
      <c r="C17" s="504">
        <v>2.6</v>
      </c>
      <c r="D17" s="497">
        <v>19566</v>
      </c>
      <c r="E17" s="498">
        <v>3028.3753499999998</v>
      </c>
      <c r="F17" s="260">
        <f t="shared" si="0"/>
        <v>1164.7597499999999</v>
      </c>
      <c r="G17" s="49"/>
      <c r="H17" s="60" t="str">
        <f t="shared" si="1"/>
        <v/>
      </c>
      <c r="I17" s="69"/>
      <c r="J17" s="60"/>
      <c r="K17" s="60"/>
    </row>
    <row r="18" spans="1:11" s="443" customFormat="1" ht="15.75" customHeight="1">
      <c r="A18" s="148" t="s">
        <v>536</v>
      </c>
      <c r="B18" s="254" t="s">
        <v>529</v>
      </c>
      <c r="C18" s="503">
        <v>2.6</v>
      </c>
      <c r="D18" s="488">
        <v>19567</v>
      </c>
      <c r="E18" s="499">
        <v>3525.5411999999997</v>
      </c>
      <c r="F18" s="260">
        <f t="shared" si="0"/>
        <v>1355.9773846153844</v>
      </c>
      <c r="G18" s="49"/>
      <c r="H18" s="60" t="str">
        <f t="shared" si="1"/>
        <v/>
      </c>
      <c r="I18" s="69"/>
      <c r="J18" s="60"/>
      <c r="K18" s="60"/>
    </row>
    <row r="19" spans="1:11" s="443" customFormat="1" ht="15.75" customHeight="1">
      <c r="A19" s="482" t="s">
        <v>586</v>
      </c>
      <c r="B19" s="254" t="s">
        <v>529</v>
      </c>
      <c r="C19" s="503">
        <v>2.6</v>
      </c>
      <c r="D19" s="488">
        <v>20423</v>
      </c>
      <c r="E19" s="501">
        <v>4142.9366999999993</v>
      </c>
      <c r="F19" s="260">
        <f t="shared" si="0"/>
        <v>1593.4371923076919</v>
      </c>
      <c r="G19" s="49"/>
      <c r="H19" s="60" t="str">
        <f t="shared" si="1"/>
        <v/>
      </c>
      <c r="I19" s="69"/>
      <c r="J19" s="60"/>
      <c r="K19" s="60"/>
    </row>
    <row r="20" spans="1:11" s="443" customFormat="1" ht="15.75" customHeight="1">
      <c r="A20" s="148" t="s">
        <v>537</v>
      </c>
      <c r="B20" s="254" t="s">
        <v>529</v>
      </c>
      <c r="C20" s="503">
        <v>2.6</v>
      </c>
      <c r="D20" s="488">
        <v>19761</v>
      </c>
      <c r="E20" s="499">
        <v>4142.9366999999993</v>
      </c>
      <c r="F20" s="260">
        <f t="shared" si="0"/>
        <v>1593.4371923076919</v>
      </c>
      <c r="G20" s="49"/>
      <c r="H20" s="60" t="str">
        <f t="shared" si="1"/>
        <v/>
      </c>
      <c r="I20" s="69"/>
      <c r="J20" s="60"/>
      <c r="K20" s="60"/>
    </row>
    <row r="21" spans="1:11" s="443" customFormat="1" ht="15.75" customHeight="1">
      <c r="A21" s="482" t="s">
        <v>585</v>
      </c>
      <c r="B21" s="254" t="s">
        <v>529</v>
      </c>
      <c r="C21" s="503">
        <v>2.6</v>
      </c>
      <c r="D21" s="488">
        <v>20422</v>
      </c>
      <c r="E21" s="501">
        <v>4142.9366999999993</v>
      </c>
      <c r="F21" s="260">
        <f t="shared" si="0"/>
        <v>1593.4371923076919</v>
      </c>
      <c r="G21" s="49"/>
      <c r="H21" s="60" t="str">
        <f t="shared" si="1"/>
        <v/>
      </c>
      <c r="I21" s="69"/>
      <c r="J21" s="60"/>
      <c r="K21" s="60"/>
    </row>
    <row r="22" spans="1:11" s="443" customFormat="1" ht="15.75" customHeight="1">
      <c r="A22" s="148" t="s">
        <v>541</v>
      </c>
      <c r="B22" s="254" t="s">
        <v>529</v>
      </c>
      <c r="C22" s="503">
        <v>2.6</v>
      </c>
      <c r="D22" s="488">
        <v>19765</v>
      </c>
      <c r="E22" s="499">
        <v>5634.2101499999999</v>
      </c>
      <c r="F22" s="260">
        <f t="shared" si="0"/>
        <v>2167.0039038461537</v>
      </c>
      <c r="G22" s="49"/>
      <c r="H22" s="60" t="str">
        <f t="shared" si="1"/>
        <v/>
      </c>
      <c r="I22" s="69"/>
      <c r="J22" s="60"/>
      <c r="K22" s="60"/>
    </row>
    <row r="23" spans="1:11" s="444" customFormat="1" ht="15.75" customHeight="1">
      <c r="A23" s="148" t="s">
        <v>540</v>
      </c>
      <c r="B23" s="254" t="s">
        <v>529</v>
      </c>
      <c r="C23" s="503">
        <v>2.6</v>
      </c>
      <c r="D23" s="488">
        <v>19764</v>
      </c>
      <c r="E23" s="499">
        <v>5634.2101499999999</v>
      </c>
      <c r="F23" s="260">
        <f t="shared" si="0"/>
        <v>2167.0039038461537</v>
      </c>
      <c r="G23" s="495"/>
      <c r="H23" s="60" t="str">
        <f t="shared" si="1"/>
        <v/>
      </c>
      <c r="I23" s="496"/>
      <c r="J23" s="60"/>
      <c r="K23" s="60"/>
    </row>
    <row r="24" spans="1:11" s="444" customFormat="1" ht="15.75" customHeight="1">
      <c r="A24" s="148" t="s">
        <v>542</v>
      </c>
      <c r="B24" s="254" t="s">
        <v>529</v>
      </c>
      <c r="C24" s="503">
        <v>2.6</v>
      </c>
      <c r="D24" s="488">
        <v>19766</v>
      </c>
      <c r="E24" s="499">
        <v>5634.2101499999999</v>
      </c>
      <c r="F24" s="260">
        <f t="shared" si="0"/>
        <v>2167.0039038461537</v>
      </c>
      <c r="G24" s="49"/>
      <c r="H24" s="60" t="str">
        <f t="shared" si="1"/>
        <v/>
      </c>
      <c r="I24" s="69"/>
      <c r="J24" s="60"/>
      <c r="K24" s="60"/>
    </row>
    <row r="25" spans="1:11" s="444" customFormat="1" ht="15.75" customHeight="1">
      <c r="A25" s="148" t="s">
        <v>543</v>
      </c>
      <c r="B25" s="254" t="s">
        <v>529</v>
      </c>
      <c r="C25" s="503">
        <v>2.6</v>
      </c>
      <c r="D25" s="488">
        <v>19767</v>
      </c>
      <c r="E25" s="499">
        <v>4142.9366999999993</v>
      </c>
      <c r="F25" s="260">
        <f t="shared" si="0"/>
        <v>1593.4371923076919</v>
      </c>
      <c r="G25" s="49"/>
      <c r="H25" s="60" t="str">
        <f t="shared" si="1"/>
        <v/>
      </c>
      <c r="I25" s="69"/>
      <c r="J25" s="60"/>
      <c r="K25" s="60"/>
    </row>
    <row r="26" spans="1:11" s="444" customFormat="1" ht="15.75" customHeight="1">
      <c r="A26" s="148" t="s">
        <v>544</v>
      </c>
      <c r="B26" s="254" t="s">
        <v>529</v>
      </c>
      <c r="C26" s="503">
        <v>2.6</v>
      </c>
      <c r="D26" s="488">
        <v>19768</v>
      </c>
      <c r="E26" s="499">
        <v>4142.9366999999993</v>
      </c>
      <c r="F26" s="260">
        <f t="shared" si="0"/>
        <v>1593.4371923076919</v>
      </c>
      <c r="G26" s="49"/>
      <c r="H26" s="60" t="str">
        <f t="shared" si="1"/>
        <v/>
      </c>
      <c r="I26" s="69"/>
      <c r="J26" s="60"/>
      <c r="K26" s="60"/>
    </row>
    <row r="27" spans="1:11" s="444" customFormat="1" ht="15.75" customHeight="1">
      <c r="A27" s="148" t="s">
        <v>545</v>
      </c>
      <c r="B27" s="254" t="s">
        <v>529</v>
      </c>
      <c r="C27" s="503">
        <v>2.6</v>
      </c>
      <c r="D27" s="488">
        <v>19769</v>
      </c>
      <c r="E27" s="499">
        <v>4142.9366999999993</v>
      </c>
      <c r="F27" s="260">
        <f t="shared" si="0"/>
        <v>1593.4371923076919</v>
      </c>
      <c r="G27" s="49"/>
      <c r="H27" s="60" t="str">
        <f t="shared" si="1"/>
        <v/>
      </c>
      <c r="I27" s="69"/>
      <c r="J27" s="60"/>
      <c r="K27" s="60"/>
    </row>
    <row r="28" spans="1:11" s="444" customFormat="1" ht="15.75" customHeight="1">
      <c r="A28" s="148" t="s">
        <v>546</v>
      </c>
      <c r="B28" s="254" t="s">
        <v>547</v>
      </c>
      <c r="C28" s="503">
        <v>2.6</v>
      </c>
      <c r="D28" s="488">
        <v>19770</v>
      </c>
      <c r="E28" s="499">
        <v>5634.2101499999999</v>
      </c>
      <c r="F28" s="260">
        <f t="shared" si="0"/>
        <v>2167.0039038461537</v>
      </c>
      <c r="G28" s="49"/>
      <c r="H28" s="60" t="str">
        <f t="shared" si="1"/>
        <v/>
      </c>
      <c r="I28" s="69"/>
      <c r="J28" s="60"/>
      <c r="K28" s="60"/>
    </row>
    <row r="29" spans="1:11" ht="15.75" customHeight="1">
      <c r="A29" s="350" t="s">
        <v>538</v>
      </c>
      <c r="B29" s="405" t="s">
        <v>529</v>
      </c>
      <c r="C29" s="616">
        <v>2.6</v>
      </c>
      <c r="D29" s="491">
        <v>19762</v>
      </c>
      <c r="E29" s="499">
        <v>4142.9366999999993</v>
      </c>
      <c r="F29" s="400">
        <f t="shared" si="0"/>
        <v>1593.4371923076919</v>
      </c>
      <c r="G29" s="495"/>
      <c r="H29" s="60" t="str">
        <f t="shared" si="1"/>
        <v/>
      </c>
      <c r="I29" s="496"/>
    </row>
    <row r="30" spans="1:11" ht="15.75" customHeight="1">
      <c r="A30" s="350" t="s">
        <v>539</v>
      </c>
      <c r="B30" s="405" t="s">
        <v>529</v>
      </c>
      <c r="C30" s="616">
        <v>2.6</v>
      </c>
      <c r="D30" s="491">
        <v>19763</v>
      </c>
      <c r="E30" s="499">
        <v>4142.9366999999993</v>
      </c>
      <c r="F30" s="400">
        <f t="shared" si="0"/>
        <v>1593.4371923076919</v>
      </c>
      <c r="G30" s="495"/>
      <c r="H30" s="60" t="str">
        <f t="shared" si="1"/>
        <v/>
      </c>
      <c r="I30" s="496"/>
    </row>
    <row r="31" spans="1:11" ht="15.75" customHeight="1">
      <c r="A31" s="148" t="s">
        <v>548</v>
      </c>
      <c r="B31" s="254" t="s">
        <v>529</v>
      </c>
      <c r="C31" s="503">
        <v>2.6</v>
      </c>
      <c r="D31" s="488">
        <v>19771</v>
      </c>
      <c r="E31" s="499">
        <v>5634.2101499999999</v>
      </c>
      <c r="F31" s="260">
        <f t="shared" si="0"/>
        <v>2167.0039038461537</v>
      </c>
      <c r="G31" s="49"/>
      <c r="H31" s="60" t="str">
        <f t="shared" si="1"/>
        <v/>
      </c>
      <c r="I31" s="69"/>
    </row>
    <row r="32" spans="1:11" s="384" customFormat="1" ht="15" customHeight="1">
      <c r="A32" s="148" t="s">
        <v>549</v>
      </c>
      <c r="B32" s="254" t="s">
        <v>529</v>
      </c>
      <c r="C32" s="503">
        <v>2.6</v>
      </c>
      <c r="D32" s="488">
        <v>19772</v>
      </c>
      <c r="E32" s="499">
        <v>6492.4010999999991</v>
      </c>
      <c r="F32" s="260">
        <f t="shared" si="0"/>
        <v>2497.0773461538456</v>
      </c>
      <c r="G32" s="49"/>
      <c r="H32" s="60" t="str">
        <f t="shared" si="1"/>
        <v/>
      </c>
      <c r="I32" s="69"/>
      <c r="J32" s="60"/>
      <c r="K32" s="60"/>
    </row>
    <row r="33" spans="1:11" ht="15.75" customHeight="1">
      <c r="A33" s="548" t="s">
        <v>550</v>
      </c>
      <c r="B33" s="254" t="s">
        <v>529</v>
      </c>
      <c r="C33" s="503">
        <v>2.6</v>
      </c>
      <c r="D33" s="488">
        <v>19773</v>
      </c>
      <c r="E33" s="499">
        <v>6363.8797499999991</v>
      </c>
      <c r="F33" s="260">
        <f t="shared" si="0"/>
        <v>2447.6460576923073</v>
      </c>
      <c r="G33" s="49"/>
      <c r="H33" s="60" t="str">
        <f t="shared" si="1"/>
        <v/>
      </c>
      <c r="I33" s="69"/>
    </row>
    <row r="34" spans="1:11" ht="15.75" customHeight="1">
      <c r="A34" s="548" t="s">
        <v>551</v>
      </c>
      <c r="B34" s="254" t="s">
        <v>529</v>
      </c>
      <c r="C34" s="503">
        <v>2.6</v>
      </c>
      <c r="D34" s="488">
        <v>19774</v>
      </c>
      <c r="E34" s="499">
        <v>6363.8797499999991</v>
      </c>
      <c r="F34" s="260">
        <f t="shared" si="0"/>
        <v>2447.6460576923073</v>
      </c>
      <c r="G34" s="49"/>
      <c r="H34" s="60" t="str">
        <f t="shared" si="1"/>
        <v/>
      </c>
      <c r="I34" s="69"/>
    </row>
    <row r="35" spans="1:11" s="384" customFormat="1" ht="15" customHeight="1">
      <c r="A35" s="148" t="s">
        <v>552</v>
      </c>
      <c r="B35" s="254" t="s">
        <v>529</v>
      </c>
      <c r="C35" s="503">
        <v>2.6</v>
      </c>
      <c r="D35" s="488">
        <v>19775</v>
      </c>
      <c r="E35" s="498">
        <v>5899.5445500000014</v>
      </c>
      <c r="F35" s="260">
        <f t="shared" si="0"/>
        <v>2269.0555961538466</v>
      </c>
      <c r="G35" s="49"/>
      <c r="H35" s="60" t="str">
        <f t="shared" si="1"/>
        <v/>
      </c>
      <c r="I35" s="69"/>
      <c r="J35" s="60"/>
      <c r="K35" s="60"/>
    </row>
    <row r="36" spans="1:11" ht="15.75" customHeight="1">
      <c r="A36" s="148" t="s">
        <v>553</v>
      </c>
      <c r="B36" s="254" t="s">
        <v>529</v>
      </c>
      <c r="C36" s="503">
        <v>2.6</v>
      </c>
      <c r="D36" s="488">
        <v>19776</v>
      </c>
      <c r="E36" s="499">
        <v>5899.5445500000014</v>
      </c>
      <c r="F36" s="260">
        <f t="shared" si="0"/>
        <v>2269.0555961538466</v>
      </c>
      <c r="G36" s="49"/>
      <c r="H36" s="60" t="str">
        <f t="shared" si="1"/>
        <v/>
      </c>
      <c r="I36" s="69"/>
    </row>
    <row r="37" spans="1:11" s="384" customFormat="1" ht="15" customHeight="1">
      <c r="A37" s="148" t="s">
        <v>554</v>
      </c>
      <c r="B37" s="254" t="s">
        <v>529</v>
      </c>
      <c r="C37" s="503">
        <v>2.6</v>
      </c>
      <c r="D37" s="488">
        <v>19777</v>
      </c>
      <c r="E37" s="499">
        <v>5899.5445500000014</v>
      </c>
      <c r="F37" s="260">
        <f t="shared" si="0"/>
        <v>2269.0555961538466</v>
      </c>
      <c r="G37" s="495"/>
      <c r="H37" s="60" t="str">
        <f t="shared" si="1"/>
        <v/>
      </c>
      <c r="I37" s="496"/>
      <c r="J37" s="60"/>
      <c r="K37" s="60"/>
    </row>
    <row r="38" spans="1:11" ht="15.75" customHeight="1">
      <c r="A38" s="148" t="s">
        <v>555</v>
      </c>
      <c r="B38" s="254" t="s">
        <v>529</v>
      </c>
      <c r="C38" s="503">
        <v>2.6</v>
      </c>
      <c r="D38" s="488">
        <v>19778</v>
      </c>
      <c r="E38" s="499">
        <v>5899.5445500000014</v>
      </c>
      <c r="F38" s="260">
        <f t="shared" si="0"/>
        <v>2269.0555961538466</v>
      </c>
      <c r="G38" s="49"/>
      <c r="H38" s="60" t="str">
        <f t="shared" si="1"/>
        <v/>
      </c>
      <c r="I38" s="69"/>
    </row>
    <row r="39" spans="1:11" s="384" customFormat="1" ht="16.5" customHeight="1">
      <c r="A39" s="148" t="s">
        <v>556</v>
      </c>
      <c r="B39" s="254" t="s">
        <v>529</v>
      </c>
      <c r="C39" s="503">
        <v>2.6</v>
      </c>
      <c r="D39" s="488">
        <v>19779</v>
      </c>
      <c r="E39" s="499">
        <v>5899.5445500000014</v>
      </c>
      <c r="F39" s="260">
        <f t="shared" si="0"/>
        <v>2269.0555961538466</v>
      </c>
      <c r="G39" s="49"/>
      <c r="H39" s="60" t="str">
        <f t="shared" si="1"/>
        <v/>
      </c>
      <c r="I39" s="69"/>
      <c r="J39" s="60"/>
      <c r="K39" s="60"/>
    </row>
    <row r="40" spans="1:11" ht="15" customHeight="1">
      <c r="A40" s="148" t="s">
        <v>557</v>
      </c>
      <c r="B40" s="254" t="s">
        <v>529</v>
      </c>
      <c r="C40" s="503">
        <v>2.6</v>
      </c>
      <c r="D40" s="488">
        <v>19780</v>
      </c>
      <c r="E40" s="499">
        <v>5899.5445500000014</v>
      </c>
      <c r="F40" s="260">
        <f t="shared" si="0"/>
        <v>2269.0555961538466</v>
      </c>
      <c r="G40" s="49"/>
      <c r="H40" s="60" t="str">
        <f t="shared" si="1"/>
        <v/>
      </c>
      <c r="I40" s="69"/>
    </row>
    <row r="41" spans="1:11" ht="15.75" customHeight="1">
      <c r="A41" s="148" t="s">
        <v>558</v>
      </c>
      <c r="B41" s="254" t="s">
        <v>529</v>
      </c>
      <c r="C41" s="503">
        <v>2.6</v>
      </c>
      <c r="D41" s="488">
        <v>19781</v>
      </c>
      <c r="E41" s="499">
        <v>5899.5445500000014</v>
      </c>
      <c r="F41" s="260">
        <f t="shared" si="0"/>
        <v>2269.0555961538466</v>
      </c>
      <c r="G41" s="49"/>
      <c r="H41" s="60" t="str">
        <f t="shared" si="1"/>
        <v/>
      </c>
      <c r="I41" s="69"/>
    </row>
    <row r="42" spans="1:11" ht="15" customHeight="1">
      <c r="A42" s="482" t="s">
        <v>583</v>
      </c>
      <c r="B42" s="254" t="s">
        <v>529</v>
      </c>
      <c r="C42" s="503">
        <v>2.6</v>
      </c>
      <c r="D42" s="488">
        <v>20425</v>
      </c>
      <c r="E42" s="501">
        <v>4142.9366999999993</v>
      </c>
      <c r="F42" s="260">
        <f t="shared" si="0"/>
        <v>1593.4371923076919</v>
      </c>
      <c r="G42" s="49"/>
      <c r="H42" s="60" t="str">
        <f t="shared" si="1"/>
        <v/>
      </c>
      <c r="I42" s="69"/>
    </row>
    <row r="43" spans="1:11" ht="15.75" customHeight="1">
      <c r="A43" s="350" t="s">
        <v>559</v>
      </c>
      <c r="B43" s="405" t="s">
        <v>529</v>
      </c>
      <c r="C43" s="616">
        <v>2.6</v>
      </c>
      <c r="D43" s="491">
        <v>19782</v>
      </c>
      <c r="E43" s="617">
        <v>4142.9366999999993</v>
      </c>
      <c r="F43" s="400">
        <f t="shared" ref="F43:F68" si="2">E43/C43</f>
        <v>1593.4371923076919</v>
      </c>
      <c r="G43" s="495"/>
      <c r="H43" s="60" t="str">
        <f t="shared" si="1"/>
        <v/>
      </c>
      <c r="I43" s="496"/>
    </row>
    <row r="44" spans="1:11" ht="15.75" customHeight="1">
      <c r="A44" s="489" t="s">
        <v>560</v>
      </c>
      <c r="B44" s="254" t="s">
        <v>529</v>
      </c>
      <c r="C44" s="503">
        <v>2.6</v>
      </c>
      <c r="D44" s="488">
        <v>19783</v>
      </c>
      <c r="E44" s="499">
        <v>5634.2101499999999</v>
      </c>
      <c r="F44" s="260">
        <f t="shared" si="2"/>
        <v>2167.0039038461537</v>
      </c>
      <c r="G44" s="49"/>
      <c r="H44" s="60" t="str">
        <f t="shared" si="1"/>
        <v/>
      </c>
      <c r="I44" s="69"/>
    </row>
    <row r="45" spans="1:11" ht="15.75" customHeight="1">
      <c r="A45" s="489" t="s">
        <v>561</v>
      </c>
      <c r="B45" s="254" t="s">
        <v>529</v>
      </c>
      <c r="C45" s="503">
        <v>2.6</v>
      </c>
      <c r="D45" s="490">
        <v>19784</v>
      </c>
      <c r="E45" s="499">
        <v>5634.2101499999999</v>
      </c>
      <c r="F45" s="260">
        <f t="shared" si="2"/>
        <v>2167.0039038461537</v>
      </c>
      <c r="G45" s="49"/>
      <c r="H45" s="60" t="str">
        <f t="shared" si="1"/>
        <v/>
      </c>
      <c r="I45" s="69"/>
    </row>
    <row r="46" spans="1:11" ht="15.75" customHeight="1">
      <c r="A46" s="489" t="s">
        <v>562</v>
      </c>
      <c r="B46" s="254" t="s">
        <v>529</v>
      </c>
      <c r="C46" s="503">
        <v>2.6</v>
      </c>
      <c r="D46" s="490">
        <v>19785</v>
      </c>
      <c r="E46" s="499">
        <v>5634.2101499999999</v>
      </c>
      <c r="F46" s="260">
        <f t="shared" si="2"/>
        <v>2167.0039038461537</v>
      </c>
      <c r="G46" s="49"/>
      <c r="H46" s="60" t="str">
        <f t="shared" si="1"/>
        <v/>
      </c>
      <c r="I46" s="69"/>
    </row>
    <row r="47" spans="1:11" ht="15.75" customHeight="1">
      <c r="A47" s="489" t="s">
        <v>563</v>
      </c>
      <c r="B47" s="254" t="s">
        <v>529</v>
      </c>
      <c r="C47" s="503">
        <v>2.6</v>
      </c>
      <c r="D47" s="490">
        <v>19786</v>
      </c>
      <c r="E47" s="499">
        <v>5634.2101499999999</v>
      </c>
      <c r="F47" s="260">
        <f t="shared" si="2"/>
        <v>2167.0039038461537</v>
      </c>
      <c r="G47" s="49"/>
      <c r="H47" s="60" t="str">
        <f t="shared" si="1"/>
        <v/>
      </c>
      <c r="I47" s="69"/>
    </row>
    <row r="48" spans="1:11" ht="15.75" customHeight="1">
      <c r="A48" s="148" t="s">
        <v>564</v>
      </c>
      <c r="B48" s="254" t="s">
        <v>529</v>
      </c>
      <c r="C48" s="503">
        <v>2.6</v>
      </c>
      <c r="D48" s="490">
        <v>19787</v>
      </c>
      <c r="E48" s="499">
        <v>6363.8797499999991</v>
      </c>
      <c r="F48" s="260">
        <f t="shared" si="2"/>
        <v>2447.6460576923073</v>
      </c>
      <c r="G48" s="49"/>
      <c r="H48" s="60" t="str">
        <f t="shared" si="1"/>
        <v/>
      </c>
      <c r="I48" s="69"/>
    </row>
    <row r="49" spans="1:12" ht="15.75" customHeight="1">
      <c r="A49" s="548" t="s">
        <v>565</v>
      </c>
      <c r="B49" s="254" t="s">
        <v>529</v>
      </c>
      <c r="C49" s="503">
        <v>2.6</v>
      </c>
      <c r="D49" s="488">
        <v>19788</v>
      </c>
      <c r="E49" s="499">
        <v>6363.8797499999991</v>
      </c>
      <c r="F49" s="260">
        <f t="shared" si="2"/>
        <v>2447.6460576923073</v>
      </c>
      <c r="G49" s="49"/>
      <c r="H49" s="60" t="str">
        <f t="shared" si="1"/>
        <v/>
      </c>
      <c r="I49" s="69"/>
    </row>
    <row r="50" spans="1:12" ht="15.75" customHeight="1">
      <c r="A50" s="350" t="s">
        <v>566</v>
      </c>
      <c r="B50" s="405" t="s">
        <v>529</v>
      </c>
      <c r="C50" s="616">
        <v>2.6</v>
      </c>
      <c r="D50" s="491">
        <v>19789</v>
      </c>
      <c r="E50" s="499">
        <v>5003.2028159999991</v>
      </c>
      <c r="F50" s="400">
        <f t="shared" si="2"/>
        <v>1924.308775384615</v>
      </c>
      <c r="G50" s="495"/>
      <c r="H50" s="60" t="str">
        <f t="shared" si="1"/>
        <v/>
      </c>
      <c r="I50" s="496"/>
    </row>
    <row r="51" spans="1:12" ht="15.75" customHeight="1">
      <c r="A51" s="148" t="s">
        <v>567</v>
      </c>
      <c r="B51" s="254" t="s">
        <v>529</v>
      </c>
      <c r="C51" s="503">
        <v>2.6</v>
      </c>
      <c r="D51" s="488">
        <v>19790</v>
      </c>
      <c r="E51" s="499">
        <v>5899.5445500000014</v>
      </c>
      <c r="F51" s="260">
        <f t="shared" si="2"/>
        <v>2269.0555961538466</v>
      </c>
      <c r="G51" s="49"/>
      <c r="H51" s="60" t="str">
        <f t="shared" si="1"/>
        <v/>
      </c>
      <c r="I51" s="69"/>
    </row>
    <row r="52" spans="1:12" ht="15.75" customHeight="1">
      <c r="A52" s="148" t="s">
        <v>568</v>
      </c>
      <c r="B52" s="254" t="s">
        <v>529</v>
      </c>
      <c r="C52" s="503">
        <v>2.6</v>
      </c>
      <c r="D52" s="488">
        <v>19791</v>
      </c>
      <c r="E52" s="499">
        <v>5899.5445500000014</v>
      </c>
      <c r="F52" s="260">
        <f t="shared" si="2"/>
        <v>2269.0555961538466</v>
      </c>
      <c r="G52" s="49"/>
      <c r="H52" s="60" t="str">
        <f t="shared" si="1"/>
        <v/>
      </c>
      <c r="I52" s="69"/>
    </row>
    <row r="53" spans="1:12" ht="15.75" customHeight="1">
      <c r="A53" s="148" t="s">
        <v>569</v>
      </c>
      <c r="B53" s="254" t="s">
        <v>529</v>
      </c>
      <c r="C53" s="503">
        <v>2.6</v>
      </c>
      <c r="D53" s="488">
        <v>19792</v>
      </c>
      <c r="E53" s="499">
        <v>5899.5445500000014</v>
      </c>
      <c r="F53" s="260">
        <f t="shared" si="2"/>
        <v>2269.0555961538466</v>
      </c>
      <c r="G53" s="49"/>
      <c r="H53" s="60" t="str">
        <f t="shared" si="1"/>
        <v/>
      </c>
      <c r="I53" s="69"/>
    </row>
    <row r="54" spans="1:12" ht="15.75" customHeight="1">
      <c r="A54" s="482" t="s">
        <v>584</v>
      </c>
      <c r="B54" s="254" t="s">
        <v>529</v>
      </c>
      <c r="C54" s="503">
        <v>2.6</v>
      </c>
      <c r="D54" s="488">
        <v>20424</v>
      </c>
      <c r="E54" s="501">
        <v>4142.9366999999993</v>
      </c>
      <c r="F54" s="260">
        <f t="shared" si="2"/>
        <v>1593.4371923076919</v>
      </c>
      <c r="G54" s="49"/>
      <c r="H54" s="60" t="str">
        <f t="shared" si="1"/>
        <v/>
      </c>
      <c r="I54" s="69"/>
    </row>
    <row r="55" spans="1:12" ht="15.75" customHeight="1">
      <c r="A55" s="148" t="s">
        <v>570</v>
      </c>
      <c r="B55" s="254" t="s">
        <v>529</v>
      </c>
      <c r="C55" s="503">
        <v>2.6</v>
      </c>
      <c r="D55" s="488">
        <v>19793</v>
      </c>
      <c r="E55" s="499">
        <v>5899.5445500000014</v>
      </c>
      <c r="F55" s="260">
        <f t="shared" si="2"/>
        <v>2269.0555961538466</v>
      </c>
      <c r="G55" s="49"/>
      <c r="H55" s="60" t="str">
        <f t="shared" si="1"/>
        <v/>
      </c>
      <c r="I55" s="69"/>
    </row>
    <row r="56" spans="1:12" ht="15.75" customHeight="1">
      <c r="A56" s="148" t="s">
        <v>571</v>
      </c>
      <c r="B56" s="254" t="s">
        <v>529</v>
      </c>
      <c r="C56" s="503">
        <v>2.6</v>
      </c>
      <c r="D56" s="488">
        <v>19794</v>
      </c>
      <c r="E56" s="499">
        <v>4142.9366999999993</v>
      </c>
      <c r="F56" s="260">
        <f t="shared" si="2"/>
        <v>1593.4371923076919</v>
      </c>
      <c r="G56" s="49"/>
      <c r="H56" s="60" t="str">
        <f t="shared" si="1"/>
        <v/>
      </c>
      <c r="I56" s="69"/>
    </row>
    <row r="57" spans="1:12" ht="15.75" customHeight="1">
      <c r="A57" s="148" t="s">
        <v>572</v>
      </c>
      <c r="B57" s="254" t="s">
        <v>529</v>
      </c>
      <c r="C57" s="503">
        <v>2.6</v>
      </c>
      <c r="D57" s="488">
        <v>19795</v>
      </c>
      <c r="E57" s="499">
        <v>5003.2028159999991</v>
      </c>
      <c r="F57" s="260">
        <f t="shared" si="2"/>
        <v>1924.308775384615</v>
      </c>
      <c r="G57" s="49"/>
      <c r="H57" s="60" t="str">
        <f t="shared" si="1"/>
        <v/>
      </c>
      <c r="I57" s="69"/>
    </row>
    <row r="58" spans="1:12" s="384" customFormat="1" ht="15" customHeight="1">
      <c r="A58" s="148" t="s">
        <v>573</v>
      </c>
      <c r="B58" s="254" t="s">
        <v>529</v>
      </c>
      <c r="C58" s="503">
        <v>2.6</v>
      </c>
      <c r="D58" s="488">
        <v>19796</v>
      </c>
      <c r="E58" s="499">
        <v>5003.2028159999991</v>
      </c>
      <c r="F58" s="260">
        <f t="shared" si="2"/>
        <v>1924.308775384615</v>
      </c>
      <c r="G58" s="495"/>
      <c r="H58" s="60" t="str">
        <f t="shared" si="1"/>
        <v/>
      </c>
      <c r="I58" s="496"/>
      <c r="J58" s="60"/>
      <c r="K58" s="60"/>
    </row>
    <row r="59" spans="1:12" ht="15.75" customHeight="1">
      <c r="A59" s="148" t="s">
        <v>574</v>
      </c>
      <c r="B59" s="254" t="s">
        <v>529</v>
      </c>
      <c r="C59" s="503">
        <v>2.6</v>
      </c>
      <c r="D59" s="488">
        <v>19797</v>
      </c>
      <c r="E59" s="498">
        <v>4142.9366999999993</v>
      </c>
      <c r="F59" s="260">
        <f t="shared" si="2"/>
        <v>1593.4371923076919</v>
      </c>
      <c r="G59" s="49"/>
      <c r="H59" s="60" t="str">
        <f t="shared" si="1"/>
        <v/>
      </c>
      <c r="I59" s="69"/>
    </row>
    <row r="60" spans="1:12" ht="15.75" customHeight="1">
      <c r="A60" s="581" t="s">
        <v>587</v>
      </c>
      <c r="B60" s="405" t="s">
        <v>529</v>
      </c>
      <c r="C60" s="616">
        <v>2.6</v>
      </c>
      <c r="D60" s="491">
        <v>20158</v>
      </c>
      <c r="E60" s="618">
        <v>3525.5411999999997</v>
      </c>
      <c r="F60" s="400">
        <f t="shared" si="2"/>
        <v>1355.9773846153844</v>
      </c>
      <c r="G60" s="495"/>
      <c r="H60" s="60" t="str">
        <f t="shared" si="1"/>
        <v/>
      </c>
      <c r="I60" s="496"/>
    </row>
    <row r="61" spans="1:12" ht="15.75" customHeight="1">
      <c r="A61" s="505" t="s">
        <v>576</v>
      </c>
      <c r="B61" s="254" t="s">
        <v>529</v>
      </c>
      <c r="C61" s="503">
        <v>2.6</v>
      </c>
      <c r="D61" s="488">
        <v>19589</v>
      </c>
      <c r="E61" s="499">
        <v>5364.7299000000003</v>
      </c>
      <c r="F61" s="260">
        <f t="shared" si="2"/>
        <v>2063.3576538461539</v>
      </c>
      <c r="G61" s="49"/>
      <c r="H61" s="60" t="str">
        <f t="shared" si="1"/>
        <v/>
      </c>
      <c r="I61" s="69"/>
    </row>
    <row r="62" spans="1:12" ht="15.75" customHeight="1">
      <c r="A62" s="480" t="s">
        <v>577</v>
      </c>
      <c r="B62" s="254" t="s">
        <v>529</v>
      </c>
      <c r="C62" s="503">
        <v>2.6</v>
      </c>
      <c r="D62" s="491">
        <v>19570</v>
      </c>
      <c r="E62" s="499">
        <v>3525.5411999999997</v>
      </c>
      <c r="F62" s="260">
        <f t="shared" si="2"/>
        <v>1355.9773846153844</v>
      </c>
      <c r="G62" s="49"/>
      <c r="H62" s="60" t="str">
        <f t="shared" si="1"/>
        <v/>
      </c>
      <c r="I62" s="69"/>
    </row>
    <row r="63" spans="1:12" ht="15.75" customHeight="1">
      <c r="A63" s="480" t="s">
        <v>578</v>
      </c>
      <c r="B63" s="254" t="s">
        <v>529</v>
      </c>
      <c r="C63" s="503">
        <v>2.6</v>
      </c>
      <c r="D63" s="492">
        <v>19568</v>
      </c>
      <c r="E63" s="499">
        <v>3525.5411999999997</v>
      </c>
      <c r="F63" s="260">
        <f t="shared" si="2"/>
        <v>1355.9773846153844</v>
      </c>
      <c r="G63" s="49"/>
      <c r="H63" s="60" t="str">
        <f t="shared" si="1"/>
        <v/>
      </c>
      <c r="I63" s="69"/>
    </row>
    <row r="64" spans="1:12" s="35" customFormat="1" ht="15.75" customHeight="1">
      <c r="A64" s="480" t="s">
        <v>579</v>
      </c>
      <c r="B64" s="254" t="s">
        <v>529</v>
      </c>
      <c r="C64" s="503">
        <v>2.6</v>
      </c>
      <c r="D64" s="492">
        <v>19569</v>
      </c>
      <c r="E64" s="498">
        <v>3525.5411999999997</v>
      </c>
      <c r="F64" s="260">
        <f t="shared" si="2"/>
        <v>1355.9773846153844</v>
      </c>
      <c r="H64" s="60" t="str">
        <f t="shared" si="1"/>
        <v/>
      </c>
      <c r="I64" s="10"/>
      <c r="J64" s="60"/>
      <c r="K64" s="60"/>
      <c r="L64" s="1"/>
    </row>
    <row r="65" spans="1:12" s="35" customFormat="1" ht="15.75" customHeight="1">
      <c r="A65" s="505" t="s">
        <v>580</v>
      </c>
      <c r="B65" s="254" t="s">
        <v>529</v>
      </c>
      <c r="C65" s="503">
        <v>2.6</v>
      </c>
      <c r="D65" s="492">
        <v>19588</v>
      </c>
      <c r="E65" s="499">
        <v>5364.7299000000003</v>
      </c>
      <c r="F65" s="260">
        <f t="shared" si="2"/>
        <v>2063.3576538461539</v>
      </c>
      <c r="H65" s="60" t="str">
        <f t="shared" si="1"/>
        <v/>
      </c>
      <c r="I65" s="10"/>
      <c r="J65" s="60"/>
      <c r="K65" s="60"/>
      <c r="L65" s="1"/>
    </row>
    <row r="66" spans="1:12" s="35" customFormat="1" ht="15.75" customHeight="1">
      <c r="A66" s="505" t="s">
        <v>581</v>
      </c>
      <c r="B66" s="254" t="s">
        <v>529</v>
      </c>
      <c r="C66" s="503">
        <v>2.6</v>
      </c>
      <c r="D66" s="491">
        <v>19587</v>
      </c>
      <c r="E66" s="499">
        <v>5364.7299000000003</v>
      </c>
      <c r="F66" s="260">
        <f t="shared" si="2"/>
        <v>2063.3576538461539</v>
      </c>
      <c r="H66" s="60" t="str">
        <f t="shared" si="1"/>
        <v/>
      </c>
      <c r="I66" s="10"/>
      <c r="J66" s="60"/>
      <c r="K66" s="60"/>
      <c r="L66" s="1"/>
    </row>
    <row r="67" spans="1:12" s="35" customFormat="1" ht="15.75" customHeight="1">
      <c r="A67" s="148" t="s">
        <v>575</v>
      </c>
      <c r="B67" s="254" t="s">
        <v>529</v>
      </c>
      <c r="C67" s="503">
        <v>2.6</v>
      </c>
      <c r="D67" s="488">
        <v>19561</v>
      </c>
      <c r="E67" s="499">
        <v>3028.3753499999998</v>
      </c>
      <c r="F67" s="260">
        <f t="shared" si="2"/>
        <v>1164.7597499999999</v>
      </c>
      <c r="H67" s="60" t="str">
        <f t="shared" si="1"/>
        <v/>
      </c>
      <c r="I67" s="10"/>
      <c r="J67" s="60"/>
      <c r="K67" s="60"/>
      <c r="L67" s="1"/>
    </row>
    <row r="68" spans="1:12" s="35" customFormat="1" ht="15.75" customHeight="1" thickBot="1">
      <c r="A68" s="481" t="s">
        <v>582</v>
      </c>
      <c r="B68" s="299" t="s">
        <v>529</v>
      </c>
      <c r="C68" s="506">
        <v>2.6</v>
      </c>
      <c r="D68" s="493">
        <v>19571</v>
      </c>
      <c r="E68" s="500">
        <v>3525.5411999999997</v>
      </c>
      <c r="F68" s="261">
        <f t="shared" si="2"/>
        <v>1355.9773846153844</v>
      </c>
      <c r="H68" s="60" t="str">
        <f t="shared" si="1"/>
        <v/>
      </c>
      <c r="I68" s="10"/>
      <c r="J68" s="60"/>
      <c r="K68" s="60"/>
      <c r="L68" s="1"/>
    </row>
    <row r="69" spans="1:12" ht="15.75" customHeight="1">
      <c r="C69" s="34"/>
    </row>
    <row r="70" spans="1:12" ht="15.75" customHeight="1">
      <c r="C70" s="34"/>
    </row>
    <row r="71" spans="1:12" ht="15.75" customHeight="1">
      <c r="C71" s="34"/>
    </row>
    <row r="72" spans="1:12" ht="15.75" customHeight="1">
      <c r="C72" s="34"/>
    </row>
    <row r="73" spans="1:12" ht="15.75" customHeight="1">
      <c r="C73" s="34"/>
    </row>
  </sheetData>
  <sortState ref="A10:F68">
    <sortCondition ref="A10:A68"/>
  </sortState>
  <mergeCells count="7">
    <mergeCell ref="H8:I9"/>
    <mergeCell ref="G2:H3"/>
    <mergeCell ref="I2:I3"/>
    <mergeCell ref="A8:A9"/>
    <mergeCell ref="B8:B9"/>
    <mergeCell ref="C8:C9"/>
    <mergeCell ref="D8:F8"/>
  </mergeCells>
  <printOptions horizontalCentered="1"/>
  <pageMargins left="3.937007874015748E-2" right="0.11811023622047245" top="0.74803149606299213" bottom="0.55118110236220474" header="0.27559055118110237" footer="0.31496062992125984"/>
  <pageSetup paperSize="9" scale="84" orientation="portrait" r:id="rId1"/>
  <headerFooter alignWithMargins="0">
    <oddHeader>&amp;L&amp;8
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view="pageLayout" zoomScaleSheetLayoutView="100" workbookViewId="0">
      <selection activeCell="I4" sqref="I4"/>
    </sheetView>
  </sheetViews>
  <sheetFormatPr defaultColWidth="11.42578125" defaultRowHeight="15.75" customHeight="1"/>
  <cols>
    <col min="1" max="1" width="37.42578125" style="58" customWidth="1"/>
    <col min="2" max="2" width="11.5703125" style="22" customWidth="1"/>
    <col min="3" max="3" width="5.140625" style="32" customWidth="1"/>
    <col min="4" max="4" width="6.5703125" style="35" customWidth="1"/>
    <col min="5" max="5" width="11.5703125" style="123" customWidth="1"/>
    <col min="6" max="6" width="11.5703125" style="6" customWidth="1"/>
    <col min="7" max="7" width="3.5703125" style="35" customWidth="1"/>
    <col min="8" max="8" width="11.140625" style="438" customWidth="1"/>
    <col min="9" max="9" width="11.140625" style="10" customWidth="1"/>
    <col min="10" max="10" width="10" style="60" customWidth="1"/>
    <col min="11" max="16384" width="11.42578125" style="1"/>
  </cols>
  <sheetData>
    <row r="1" spans="1:10" ht="3.75" customHeight="1" thickBot="1"/>
    <row r="2" spans="1:10" ht="18.75" customHeight="1">
      <c r="A2" s="358" t="s">
        <v>591</v>
      </c>
      <c r="B2" s="359"/>
      <c r="C2" s="360"/>
      <c r="D2" s="361"/>
      <c r="E2" s="416"/>
      <c r="F2" s="362"/>
      <c r="G2" s="619" t="s">
        <v>287</v>
      </c>
      <c r="H2" s="619"/>
      <c r="I2" s="621">
        <f>'OVERVIEW 2018'!I2:I3</f>
        <v>0</v>
      </c>
    </row>
    <row r="3" spans="1:10" ht="15" customHeight="1" thickBot="1">
      <c r="A3" s="363" t="s">
        <v>493</v>
      </c>
      <c r="B3" s="364"/>
      <c r="C3" s="365"/>
      <c r="D3" s="366"/>
      <c r="E3" s="417"/>
      <c r="F3" s="367"/>
      <c r="G3" s="620"/>
      <c r="H3" s="620"/>
      <c r="I3" s="622"/>
    </row>
    <row r="4" spans="1:10" ht="15" customHeight="1">
      <c r="A4" s="524" t="s">
        <v>601</v>
      </c>
      <c r="B4" s="90"/>
      <c r="C4" s="278"/>
      <c r="D4" s="91"/>
      <c r="E4" s="77"/>
      <c r="F4" s="279"/>
      <c r="G4" s="280"/>
      <c r="H4" s="439"/>
      <c r="I4" s="281"/>
    </row>
    <row r="5" spans="1:10" ht="15" customHeight="1">
      <c r="A5" s="523" t="s">
        <v>286</v>
      </c>
      <c r="B5" s="64"/>
      <c r="C5" s="34"/>
      <c r="F5" s="7"/>
      <c r="G5" s="59"/>
      <c r="H5" s="440"/>
      <c r="I5" s="282"/>
    </row>
    <row r="6" spans="1:10" ht="15" customHeight="1">
      <c r="A6" s="63" t="s">
        <v>597</v>
      </c>
      <c r="B6" s="64"/>
      <c r="C6" s="34"/>
      <c r="F6" s="7"/>
      <c r="G6" s="59" t="s">
        <v>300</v>
      </c>
      <c r="H6" s="440"/>
      <c r="I6" s="282"/>
    </row>
    <row r="7" spans="1:10" ht="3.75" customHeight="1" thickBot="1">
      <c r="A7" s="283"/>
      <c r="B7" s="284"/>
      <c r="C7" s="285"/>
      <c r="D7" s="286"/>
      <c r="E7" s="418"/>
      <c r="F7" s="287"/>
      <c r="G7" s="516"/>
      <c r="H7" s="514"/>
      <c r="I7" s="515"/>
    </row>
    <row r="8" spans="1:10" ht="15.75" customHeight="1">
      <c r="A8" s="658" t="s">
        <v>203</v>
      </c>
      <c r="B8" s="660" t="s">
        <v>274</v>
      </c>
      <c r="C8" s="662" t="s">
        <v>0</v>
      </c>
      <c r="D8" s="664" t="s">
        <v>588</v>
      </c>
      <c r="E8" s="665"/>
      <c r="F8" s="666"/>
      <c r="G8" s="654" t="str">
        <f>IF($I$2&lt;&gt;0,"Vaše ceny / ks bez DPH","")</f>
        <v/>
      </c>
      <c r="H8" s="655"/>
      <c r="I8" s="655"/>
      <c r="J8" s="406"/>
    </row>
    <row r="9" spans="1:10" s="2" customFormat="1" ht="15.75" customHeight="1" thickBot="1">
      <c r="A9" s="659"/>
      <c r="B9" s="661"/>
      <c r="C9" s="663"/>
      <c r="D9" s="544" t="s">
        <v>1</v>
      </c>
      <c r="E9" s="545" t="s">
        <v>589</v>
      </c>
      <c r="F9" s="546" t="s">
        <v>590</v>
      </c>
      <c r="G9" s="656"/>
      <c r="H9" s="657"/>
      <c r="I9" s="657"/>
      <c r="J9" s="66"/>
    </row>
    <row r="10" spans="1:10" ht="15.75" customHeight="1" thickBot="1">
      <c r="A10" s="370" t="s">
        <v>592</v>
      </c>
      <c r="B10" s="375"/>
      <c r="C10" s="376"/>
      <c r="D10" s="43"/>
      <c r="E10" s="54"/>
      <c r="F10" s="8"/>
      <c r="G10" s="517"/>
      <c r="H10" s="521" t="str">
        <f>IF($I$2&lt;&gt;0,"Role / 20m","")</f>
        <v/>
      </c>
      <c r="I10" s="521" t="str">
        <f>IF($I$2&lt;&gt;0,"Role / 100m","")</f>
        <v/>
      </c>
    </row>
    <row r="11" spans="1:10" ht="15.75" customHeight="1">
      <c r="A11" s="533"/>
      <c r="B11" s="534" t="s">
        <v>299</v>
      </c>
      <c r="C11" s="535"/>
      <c r="D11" s="530" t="s">
        <v>245</v>
      </c>
      <c r="E11" s="531" t="s">
        <v>382</v>
      </c>
      <c r="F11" s="532" t="s">
        <v>382</v>
      </c>
      <c r="G11" s="519"/>
      <c r="H11" s="522" t="str">
        <f>IF($I$2&lt;&gt;0,"Kč/bm","")</f>
        <v/>
      </c>
      <c r="I11" s="521" t="str">
        <f>IF($I$2&lt;&gt;0,"Kč/bm","")</f>
        <v/>
      </c>
    </row>
    <row r="12" spans="1:10" ht="15.75" customHeight="1">
      <c r="A12" s="482" t="s">
        <v>596</v>
      </c>
      <c r="B12" s="347" t="s">
        <v>394</v>
      </c>
      <c r="C12" s="538"/>
      <c r="D12" s="254">
        <v>20448</v>
      </c>
      <c r="E12" s="345">
        <v>882.7</v>
      </c>
      <c r="F12" s="507">
        <v>716.7</v>
      </c>
      <c r="G12" s="517"/>
      <c r="H12" s="518" t="str">
        <f>IF($I$2&lt;&gt;0,E12*(1-$I$2),"")</f>
        <v/>
      </c>
      <c r="I12" s="518" t="str">
        <f>IF($I$2&lt;&gt;0,F12*(1-$I$2),"")</f>
        <v/>
      </c>
    </row>
    <row r="13" spans="1:10" ht="15.75" customHeight="1">
      <c r="A13" s="389" t="s">
        <v>460</v>
      </c>
      <c r="B13" s="263" t="s">
        <v>394</v>
      </c>
      <c r="C13" s="395"/>
      <c r="D13" s="348">
        <v>17217</v>
      </c>
      <c r="E13" s="345">
        <v>882.55510199999992</v>
      </c>
      <c r="F13" s="507">
        <v>716.67179999999985</v>
      </c>
      <c r="G13" s="517"/>
      <c r="H13" s="518" t="str">
        <f t="shared" ref="H13:H48" si="0">IF($I$2&lt;&gt;0,E13*(1-$I$2),"")</f>
        <v/>
      </c>
      <c r="I13" s="518" t="str">
        <f t="shared" ref="I13:I48" si="1">IF($I$2&lt;&gt;0,F13*(1-$I$2),"")</f>
        <v/>
      </c>
    </row>
    <row r="14" spans="1:10" ht="15.75" customHeight="1">
      <c r="A14" s="482" t="s">
        <v>595</v>
      </c>
      <c r="B14" s="347" t="s">
        <v>394</v>
      </c>
      <c r="C14" s="538"/>
      <c r="D14" s="254">
        <v>20451</v>
      </c>
      <c r="E14" s="345">
        <v>882.7</v>
      </c>
      <c r="F14" s="507">
        <v>716.7</v>
      </c>
      <c r="G14" s="517"/>
      <c r="H14" s="518" t="str">
        <f t="shared" si="0"/>
        <v/>
      </c>
      <c r="I14" s="518" t="str">
        <f t="shared" si="1"/>
        <v/>
      </c>
    </row>
    <row r="15" spans="1:10" ht="15.75" customHeight="1">
      <c r="A15" s="389" t="s">
        <v>461</v>
      </c>
      <c r="B15" s="263" t="s">
        <v>394</v>
      </c>
      <c r="C15" s="395"/>
      <c r="D15" s="348">
        <v>17218</v>
      </c>
      <c r="E15" s="345">
        <v>882.55510199999992</v>
      </c>
      <c r="F15" s="507">
        <v>716.67179999999985</v>
      </c>
      <c r="G15" s="517"/>
      <c r="H15" s="518" t="str">
        <f t="shared" si="0"/>
        <v/>
      </c>
      <c r="I15" s="518" t="str">
        <f t="shared" si="1"/>
        <v/>
      </c>
    </row>
    <row r="16" spans="1:10" ht="15.75" customHeight="1">
      <c r="A16" s="389" t="s">
        <v>440</v>
      </c>
      <c r="B16" s="347" t="s">
        <v>394</v>
      </c>
      <c r="C16" s="536"/>
      <c r="D16" s="348">
        <v>19084</v>
      </c>
      <c r="E16" s="345">
        <v>882.55510199999992</v>
      </c>
      <c r="F16" s="507">
        <v>716.67179999999985</v>
      </c>
      <c r="G16" s="517"/>
      <c r="H16" s="518" t="str">
        <f t="shared" si="0"/>
        <v/>
      </c>
      <c r="I16" s="518" t="str">
        <f t="shared" si="1"/>
        <v/>
      </c>
    </row>
    <row r="17" spans="1:9" ht="15.75" customHeight="1">
      <c r="A17" s="389" t="s">
        <v>436</v>
      </c>
      <c r="B17" s="263" t="s">
        <v>394</v>
      </c>
      <c r="C17" s="536"/>
      <c r="D17" s="348">
        <v>19080</v>
      </c>
      <c r="E17" s="345">
        <v>882.55510199999992</v>
      </c>
      <c r="F17" s="507">
        <v>716.67179999999985</v>
      </c>
      <c r="G17" s="517"/>
      <c r="H17" s="518" t="str">
        <f t="shared" si="0"/>
        <v/>
      </c>
      <c r="I17" s="518" t="str">
        <f t="shared" si="1"/>
        <v/>
      </c>
    </row>
    <row r="18" spans="1:9" ht="15.75" customHeight="1">
      <c r="A18" s="346" t="s">
        <v>437</v>
      </c>
      <c r="B18" s="347" t="s">
        <v>394</v>
      </c>
      <c r="C18" s="536"/>
      <c r="D18" s="349">
        <v>19081</v>
      </c>
      <c r="E18" s="345">
        <v>882.55510199999992</v>
      </c>
      <c r="F18" s="507">
        <v>716.67179999999985</v>
      </c>
      <c r="G18" s="517"/>
      <c r="H18" s="518" t="str">
        <f t="shared" si="0"/>
        <v/>
      </c>
      <c r="I18" s="518" t="str">
        <f t="shared" si="1"/>
        <v/>
      </c>
    </row>
    <row r="19" spans="1:9" ht="15.75" customHeight="1">
      <c r="A19" s="547" t="s">
        <v>462</v>
      </c>
      <c r="B19" s="263" t="s">
        <v>395</v>
      </c>
      <c r="C19" s="395"/>
      <c r="D19" s="348">
        <v>17753</v>
      </c>
      <c r="E19" s="178">
        <v>1372.1642999999999</v>
      </c>
      <c r="F19" s="508">
        <v>1201.7362499999999</v>
      </c>
      <c r="G19" s="517"/>
      <c r="H19" s="518" t="str">
        <f t="shared" si="0"/>
        <v/>
      </c>
      <c r="I19" s="518" t="str">
        <f t="shared" si="1"/>
        <v/>
      </c>
    </row>
    <row r="20" spans="1:9" ht="15.75" customHeight="1">
      <c r="A20" s="547" t="s">
        <v>463</v>
      </c>
      <c r="B20" s="263" t="s">
        <v>395</v>
      </c>
      <c r="C20" s="395"/>
      <c r="D20" s="348">
        <v>17754</v>
      </c>
      <c r="E20" s="178">
        <v>1372.1642999999999</v>
      </c>
      <c r="F20" s="508">
        <v>1201.7362499999999</v>
      </c>
      <c r="G20" s="517"/>
      <c r="H20" s="518" t="str">
        <f t="shared" si="0"/>
        <v/>
      </c>
      <c r="I20" s="518" t="str">
        <f t="shared" si="1"/>
        <v/>
      </c>
    </row>
    <row r="21" spans="1:9" ht="15.75" customHeight="1">
      <c r="A21" s="547" t="s">
        <v>464</v>
      </c>
      <c r="B21" s="263" t="s">
        <v>395</v>
      </c>
      <c r="C21" s="395"/>
      <c r="D21" s="348">
        <v>17757</v>
      </c>
      <c r="E21" s="178">
        <v>1372.1642999999999</v>
      </c>
      <c r="F21" s="508">
        <v>1201.7362499999999</v>
      </c>
      <c r="G21" s="517"/>
      <c r="H21" s="518" t="str">
        <f t="shared" si="0"/>
        <v/>
      </c>
      <c r="I21" s="518" t="str">
        <f t="shared" si="1"/>
        <v/>
      </c>
    </row>
    <row r="22" spans="1:9" ht="15.75" customHeight="1">
      <c r="A22" s="216" t="s">
        <v>479</v>
      </c>
      <c r="B22" s="263" t="s">
        <v>394</v>
      </c>
      <c r="C22" s="536"/>
      <c r="D22" s="348">
        <v>19082</v>
      </c>
      <c r="E22" s="178">
        <v>1389.6440999999998</v>
      </c>
      <c r="F22" s="508">
        <v>1258.5455999999999</v>
      </c>
      <c r="G22" s="517"/>
      <c r="H22" s="518" t="str">
        <f t="shared" si="0"/>
        <v/>
      </c>
      <c r="I22" s="518" t="str">
        <f t="shared" si="1"/>
        <v/>
      </c>
    </row>
    <row r="23" spans="1:9" ht="15.75" customHeight="1">
      <c r="A23" s="216" t="s">
        <v>480</v>
      </c>
      <c r="B23" s="263" t="s">
        <v>394</v>
      </c>
      <c r="C23" s="536"/>
      <c r="D23" s="348">
        <v>19082</v>
      </c>
      <c r="E23" s="178">
        <v>1673.6908499999997</v>
      </c>
      <c r="F23" s="508">
        <v>1512.0027</v>
      </c>
      <c r="G23" s="517"/>
      <c r="H23" s="518" t="str">
        <f t="shared" si="0"/>
        <v/>
      </c>
      <c r="I23" s="518" t="str">
        <f t="shared" si="1"/>
        <v/>
      </c>
    </row>
    <row r="24" spans="1:9" ht="15.75" customHeight="1">
      <c r="A24" s="216" t="s">
        <v>481</v>
      </c>
      <c r="B24" s="263" t="s">
        <v>394</v>
      </c>
      <c r="C24" s="536"/>
      <c r="D24" s="348">
        <v>19082</v>
      </c>
      <c r="E24" s="178">
        <v>1673.6908499999997</v>
      </c>
      <c r="F24" s="508">
        <v>1512.0027</v>
      </c>
      <c r="G24" s="517"/>
      <c r="H24" s="518" t="str">
        <f t="shared" si="0"/>
        <v/>
      </c>
      <c r="I24" s="518" t="str">
        <f t="shared" si="1"/>
        <v/>
      </c>
    </row>
    <row r="25" spans="1:9" ht="15.75" customHeight="1">
      <c r="A25" s="216" t="s">
        <v>482</v>
      </c>
      <c r="B25" s="263" t="s">
        <v>394</v>
      </c>
      <c r="C25" s="536"/>
      <c r="D25" s="348">
        <v>19082</v>
      </c>
      <c r="E25" s="178">
        <v>1673.6908499999997</v>
      </c>
      <c r="F25" s="508">
        <v>1512.0027</v>
      </c>
      <c r="G25" s="517"/>
      <c r="H25" s="518" t="str">
        <f t="shared" si="0"/>
        <v/>
      </c>
      <c r="I25" s="518" t="str">
        <f t="shared" si="1"/>
        <v/>
      </c>
    </row>
    <row r="26" spans="1:9" ht="15.75" customHeight="1">
      <c r="A26" s="216" t="s">
        <v>483</v>
      </c>
      <c r="B26" s="263" t="s">
        <v>394</v>
      </c>
      <c r="C26" s="536"/>
      <c r="D26" s="348">
        <v>19082</v>
      </c>
      <c r="E26" s="178">
        <v>1673.6908499999997</v>
      </c>
      <c r="F26" s="508">
        <v>1512.0027</v>
      </c>
      <c r="G26" s="517"/>
      <c r="H26" s="518" t="str">
        <f t="shared" si="0"/>
        <v/>
      </c>
      <c r="I26" s="518" t="str">
        <f t="shared" si="1"/>
        <v/>
      </c>
    </row>
    <row r="27" spans="1:9" ht="15.75" customHeight="1">
      <c r="A27" s="216" t="s">
        <v>484</v>
      </c>
      <c r="B27" s="263" t="s">
        <v>394</v>
      </c>
      <c r="C27" s="536"/>
      <c r="D27" s="348">
        <v>19082</v>
      </c>
      <c r="E27" s="178">
        <v>1673.6908499999997</v>
      </c>
      <c r="F27" s="508">
        <v>1512.0027</v>
      </c>
      <c r="G27" s="517"/>
      <c r="H27" s="518" t="str">
        <f t="shared" si="0"/>
        <v/>
      </c>
      <c r="I27" s="518" t="str">
        <f t="shared" si="1"/>
        <v/>
      </c>
    </row>
    <row r="28" spans="1:9" ht="15.75" customHeight="1">
      <c r="A28" s="216" t="s">
        <v>485</v>
      </c>
      <c r="B28" s="263" t="s">
        <v>394</v>
      </c>
      <c r="C28" s="536"/>
      <c r="D28" s="348">
        <v>19082</v>
      </c>
      <c r="E28" s="178">
        <v>1673.6908499999997</v>
      </c>
      <c r="F28" s="508">
        <v>1512.0027</v>
      </c>
      <c r="G28" s="517"/>
      <c r="H28" s="518" t="str">
        <f t="shared" si="0"/>
        <v/>
      </c>
      <c r="I28" s="518" t="str">
        <f t="shared" si="1"/>
        <v/>
      </c>
    </row>
    <row r="29" spans="1:9" ht="15.75" customHeight="1">
      <c r="A29" s="540" t="s">
        <v>593</v>
      </c>
      <c r="B29" s="263" t="s">
        <v>394</v>
      </c>
      <c r="C29" s="538"/>
      <c r="D29" s="254">
        <v>20449</v>
      </c>
      <c r="E29" s="178">
        <v>882.7</v>
      </c>
      <c r="F29" s="508">
        <v>716.7</v>
      </c>
      <c r="G29" s="520"/>
      <c r="H29" s="518" t="str">
        <f t="shared" si="0"/>
        <v/>
      </c>
      <c r="I29" s="518" t="str">
        <f t="shared" si="1"/>
        <v/>
      </c>
    </row>
    <row r="30" spans="1:9" ht="15.75" customHeight="1">
      <c r="A30" s="264" t="s">
        <v>438</v>
      </c>
      <c r="B30" s="263" t="s">
        <v>394</v>
      </c>
      <c r="C30" s="536"/>
      <c r="D30" s="348">
        <v>19082</v>
      </c>
      <c r="E30" s="178">
        <v>882.55510199999992</v>
      </c>
      <c r="F30" s="508">
        <v>716.67179999999985</v>
      </c>
      <c r="G30" s="517"/>
      <c r="H30" s="518" t="str">
        <f t="shared" si="0"/>
        <v/>
      </c>
      <c r="I30" s="518" t="str">
        <f t="shared" si="1"/>
        <v/>
      </c>
    </row>
    <row r="31" spans="1:9" ht="15.75" customHeight="1">
      <c r="A31" s="264" t="s">
        <v>441</v>
      </c>
      <c r="B31" s="263" t="s">
        <v>394</v>
      </c>
      <c r="C31" s="536"/>
      <c r="D31" s="348">
        <v>19085</v>
      </c>
      <c r="E31" s="178">
        <v>882.55510199999992</v>
      </c>
      <c r="F31" s="508">
        <v>716.67179999999985</v>
      </c>
      <c r="G31" s="517"/>
      <c r="H31" s="518" t="str">
        <f t="shared" si="0"/>
        <v/>
      </c>
      <c r="I31" s="518" t="str">
        <f t="shared" si="1"/>
        <v/>
      </c>
    </row>
    <row r="32" spans="1:9" ht="15.75" customHeight="1">
      <c r="A32" s="264" t="s">
        <v>465</v>
      </c>
      <c r="B32" s="263" t="s">
        <v>395</v>
      </c>
      <c r="C32" s="395"/>
      <c r="D32" s="402">
        <v>17746</v>
      </c>
      <c r="E32" s="178">
        <v>1201.7362499999999</v>
      </c>
      <c r="F32" s="508">
        <v>1083.7475999999999</v>
      </c>
      <c r="G32" s="517"/>
      <c r="H32" s="518" t="str">
        <f t="shared" si="0"/>
        <v/>
      </c>
      <c r="I32" s="518" t="str">
        <f t="shared" si="1"/>
        <v/>
      </c>
    </row>
    <row r="33" spans="1:9" ht="15.75" customHeight="1">
      <c r="A33" s="264" t="s">
        <v>466</v>
      </c>
      <c r="B33" s="263" t="s">
        <v>395</v>
      </c>
      <c r="C33" s="395"/>
      <c r="D33" s="348">
        <v>17745</v>
      </c>
      <c r="E33" s="178">
        <v>1201.7362499999999</v>
      </c>
      <c r="F33" s="508">
        <v>1083.7475999999999</v>
      </c>
      <c r="G33" s="517"/>
      <c r="H33" s="518" t="str">
        <f t="shared" si="0"/>
        <v/>
      </c>
      <c r="I33" s="518" t="str">
        <f t="shared" si="1"/>
        <v/>
      </c>
    </row>
    <row r="34" spans="1:9" ht="15.75" customHeight="1">
      <c r="A34" s="264" t="s">
        <v>467</v>
      </c>
      <c r="B34" s="263" t="s">
        <v>395</v>
      </c>
      <c r="C34" s="395"/>
      <c r="D34" s="348">
        <v>17744</v>
      </c>
      <c r="E34" s="178">
        <v>1201.7362499999999</v>
      </c>
      <c r="F34" s="508">
        <v>1083.7475999999999</v>
      </c>
      <c r="G34" s="517"/>
      <c r="H34" s="518" t="str">
        <f t="shared" si="0"/>
        <v/>
      </c>
      <c r="I34" s="518" t="str">
        <f t="shared" si="1"/>
        <v/>
      </c>
    </row>
    <row r="35" spans="1:9" ht="15.75" customHeight="1">
      <c r="A35" s="264" t="s">
        <v>468</v>
      </c>
      <c r="B35" s="263" t="s">
        <v>395</v>
      </c>
      <c r="C35" s="537"/>
      <c r="D35" s="348">
        <v>17211</v>
      </c>
      <c r="E35" s="240">
        <v>1149.2968499999999</v>
      </c>
      <c r="F35" s="509">
        <v>983.23874999999998</v>
      </c>
      <c r="G35" s="517"/>
      <c r="H35" s="518" t="str">
        <f t="shared" si="0"/>
        <v/>
      </c>
      <c r="I35" s="518" t="str">
        <f t="shared" si="1"/>
        <v/>
      </c>
    </row>
    <row r="36" spans="1:9" ht="15.75" customHeight="1">
      <c r="A36" s="264" t="s">
        <v>469</v>
      </c>
      <c r="B36" s="263" t="s">
        <v>395</v>
      </c>
      <c r="C36" s="537"/>
      <c r="D36" s="348">
        <v>17210</v>
      </c>
      <c r="E36" s="240">
        <v>1149.2968499999999</v>
      </c>
      <c r="F36" s="509">
        <v>983.23874999999998</v>
      </c>
      <c r="G36" s="517"/>
      <c r="H36" s="518" t="str">
        <f t="shared" si="0"/>
        <v/>
      </c>
      <c r="I36" s="518" t="str">
        <f t="shared" si="1"/>
        <v/>
      </c>
    </row>
    <row r="37" spans="1:9" ht="15.75" customHeight="1">
      <c r="A37" s="264" t="s">
        <v>470</v>
      </c>
      <c r="B37" s="263" t="s">
        <v>394</v>
      </c>
      <c r="C37" s="537"/>
      <c r="D37" s="348">
        <v>17219</v>
      </c>
      <c r="E37" s="240">
        <v>882.55510199999992</v>
      </c>
      <c r="F37" s="509">
        <v>716.67179999999985</v>
      </c>
      <c r="G37" s="517"/>
      <c r="H37" s="518" t="str">
        <f t="shared" si="0"/>
        <v/>
      </c>
      <c r="I37" s="518" t="str">
        <f t="shared" si="1"/>
        <v/>
      </c>
    </row>
    <row r="38" spans="1:9" ht="15.75" customHeight="1">
      <c r="A38" s="547" t="s">
        <v>471</v>
      </c>
      <c r="B38" s="263" t="s">
        <v>395</v>
      </c>
      <c r="C38" s="537"/>
      <c r="D38" s="348">
        <v>17756</v>
      </c>
      <c r="E38" s="240">
        <v>1372.1642999999999</v>
      </c>
      <c r="F38" s="509">
        <v>1201.7362499999999</v>
      </c>
      <c r="G38" s="517"/>
      <c r="H38" s="518" t="str">
        <f t="shared" si="0"/>
        <v/>
      </c>
      <c r="I38" s="518" t="str">
        <f t="shared" si="1"/>
        <v/>
      </c>
    </row>
    <row r="39" spans="1:9" ht="15.75" customHeight="1">
      <c r="A39" s="547" t="s">
        <v>472</v>
      </c>
      <c r="B39" s="263" t="s">
        <v>395</v>
      </c>
      <c r="C39" s="537"/>
      <c r="D39" s="348">
        <v>17755</v>
      </c>
      <c r="E39" s="240">
        <v>1372.1642999999999</v>
      </c>
      <c r="F39" s="509">
        <v>1201.7362499999999</v>
      </c>
      <c r="G39" s="517"/>
      <c r="H39" s="518" t="str">
        <f t="shared" si="0"/>
        <v/>
      </c>
      <c r="I39" s="518" t="str">
        <f t="shared" si="1"/>
        <v/>
      </c>
    </row>
    <row r="40" spans="1:9" ht="15.75" customHeight="1">
      <c r="A40" s="264" t="s">
        <v>473</v>
      </c>
      <c r="B40" s="263" t="s">
        <v>394</v>
      </c>
      <c r="C40" s="537"/>
      <c r="D40" s="348">
        <v>17216</v>
      </c>
      <c r="E40" s="240">
        <v>882.55510199999992</v>
      </c>
      <c r="F40" s="509">
        <v>716.67179999999985</v>
      </c>
      <c r="G40" s="517"/>
      <c r="H40" s="518" t="str">
        <f t="shared" si="0"/>
        <v/>
      </c>
      <c r="I40" s="518" t="str">
        <f t="shared" si="1"/>
        <v/>
      </c>
    </row>
    <row r="41" spans="1:9" ht="15.75" customHeight="1">
      <c r="A41" s="264" t="s">
        <v>474</v>
      </c>
      <c r="B41" s="263" t="s">
        <v>395</v>
      </c>
      <c r="C41" s="537"/>
      <c r="D41" s="348">
        <v>17748</v>
      </c>
      <c r="E41" s="240">
        <v>1149.2968499999999</v>
      </c>
      <c r="F41" s="509">
        <v>983.23874999999998</v>
      </c>
      <c r="G41" s="517"/>
      <c r="H41" s="518" t="str">
        <f t="shared" si="0"/>
        <v/>
      </c>
      <c r="I41" s="518" t="str">
        <f t="shared" si="1"/>
        <v/>
      </c>
    </row>
    <row r="42" spans="1:9" ht="15.75" customHeight="1">
      <c r="A42" s="264" t="s">
        <v>475</v>
      </c>
      <c r="B42" s="263" t="s">
        <v>395</v>
      </c>
      <c r="C42" s="395"/>
      <c r="D42" s="348">
        <v>17749</v>
      </c>
      <c r="E42" s="240">
        <v>1201.7362499999999</v>
      </c>
      <c r="F42" s="509">
        <v>1083.7475999999999</v>
      </c>
      <c r="G42" s="517"/>
      <c r="H42" s="518" t="str">
        <f t="shared" si="0"/>
        <v/>
      </c>
      <c r="I42" s="518" t="str">
        <f t="shared" si="1"/>
        <v/>
      </c>
    </row>
    <row r="43" spans="1:9" ht="15.75" customHeight="1">
      <c r="A43" s="264" t="s">
        <v>476</v>
      </c>
      <c r="B43" s="263" t="s">
        <v>395</v>
      </c>
      <c r="C43" s="395"/>
      <c r="D43" s="348">
        <v>17750</v>
      </c>
      <c r="E43" s="240">
        <v>1201.7362499999999</v>
      </c>
      <c r="F43" s="509">
        <v>1083.7475999999999</v>
      </c>
      <c r="G43" s="517"/>
      <c r="H43" s="518" t="str">
        <f t="shared" si="0"/>
        <v/>
      </c>
      <c r="I43" s="518" t="str">
        <f t="shared" si="1"/>
        <v/>
      </c>
    </row>
    <row r="44" spans="1:9" ht="15.75" customHeight="1">
      <c r="A44" s="540" t="s">
        <v>594</v>
      </c>
      <c r="B44" s="263" t="s">
        <v>394</v>
      </c>
      <c r="C44" s="538"/>
      <c r="D44" s="448">
        <v>20450</v>
      </c>
      <c r="E44" s="240">
        <v>882.7</v>
      </c>
      <c r="F44" s="509">
        <v>716.7</v>
      </c>
      <c r="G44" s="517"/>
      <c r="H44" s="518" t="str">
        <f t="shared" si="0"/>
        <v/>
      </c>
      <c r="I44" s="518" t="str">
        <f t="shared" si="1"/>
        <v/>
      </c>
    </row>
    <row r="45" spans="1:9" ht="15.75" customHeight="1">
      <c r="A45" s="264" t="s">
        <v>439</v>
      </c>
      <c r="B45" s="263" t="s">
        <v>394</v>
      </c>
      <c r="C45" s="536"/>
      <c r="D45" s="348">
        <v>19083</v>
      </c>
      <c r="E45" s="240">
        <v>882.55510199999992</v>
      </c>
      <c r="F45" s="509">
        <v>716.67179999999985</v>
      </c>
      <c r="G45" s="122"/>
      <c r="H45" s="518" t="str">
        <f t="shared" si="0"/>
        <v/>
      </c>
      <c r="I45" s="518" t="str">
        <f t="shared" si="1"/>
        <v/>
      </c>
    </row>
    <row r="46" spans="1:9" ht="15.75" customHeight="1">
      <c r="A46" s="264" t="s">
        <v>477</v>
      </c>
      <c r="B46" s="263" t="s">
        <v>395</v>
      </c>
      <c r="C46" s="395"/>
      <c r="D46" s="348">
        <v>17203</v>
      </c>
      <c r="E46" s="240">
        <v>1149.2968499999999</v>
      </c>
      <c r="F46" s="509">
        <v>983.23874999999998</v>
      </c>
      <c r="H46" s="518" t="str">
        <f t="shared" si="0"/>
        <v/>
      </c>
      <c r="I46" s="518" t="str">
        <f t="shared" si="1"/>
        <v/>
      </c>
    </row>
    <row r="47" spans="1:9" ht="15.75" customHeight="1">
      <c r="A47" s="264" t="s">
        <v>478</v>
      </c>
      <c r="B47" s="263" t="s">
        <v>394</v>
      </c>
      <c r="C47" s="395"/>
      <c r="D47" s="348">
        <v>17204</v>
      </c>
      <c r="E47" s="240">
        <v>1149.2968499999999</v>
      </c>
      <c r="F47" s="509">
        <v>983.23874999999998</v>
      </c>
      <c r="H47" s="518" t="str">
        <f t="shared" si="0"/>
        <v/>
      </c>
      <c r="I47" s="518" t="str">
        <f t="shared" si="1"/>
        <v/>
      </c>
    </row>
    <row r="48" spans="1:9" ht="15.75" customHeight="1" thickBot="1">
      <c r="A48" s="527" t="s">
        <v>442</v>
      </c>
      <c r="B48" s="528" t="s">
        <v>394</v>
      </c>
      <c r="C48" s="539"/>
      <c r="D48" s="529">
        <v>19086</v>
      </c>
      <c r="E48" s="182">
        <v>882.55510199999992</v>
      </c>
      <c r="F48" s="510">
        <v>716.67179999999985</v>
      </c>
      <c r="H48" s="518" t="str">
        <f t="shared" si="0"/>
        <v/>
      </c>
      <c r="I48" s="518" t="str">
        <f t="shared" si="1"/>
        <v/>
      </c>
    </row>
    <row r="49" spans="1:4" ht="15.75" customHeight="1">
      <c r="A49" s="511"/>
      <c r="B49" s="90"/>
      <c r="C49" s="512"/>
      <c r="D49" s="122"/>
    </row>
    <row r="50" spans="1:4" ht="15.75" customHeight="1">
      <c r="A50" s="513"/>
      <c r="B50" s="64"/>
      <c r="C50" s="34"/>
    </row>
  </sheetData>
  <sortState ref="A12:F48">
    <sortCondition ref="A12:A48"/>
  </sortState>
  <mergeCells count="7">
    <mergeCell ref="G8:I9"/>
    <mergeCell ref="G2:H3"/>
    <mergeCell ref="I2:I3"/>
    <mergeCell ref="A8:A9"/>
    <mergeCell ref="B8:B9"/>
    <mergeCell ref="C8:C9"/>
    <mergeCell ref="D8:F8"/>
  </mergeCells>
  <printOptions horizontalCentered="1"/>
  <pageMargins left="3.937007874015748E-2" right="0.11811023622047245" top="0.74803149606299213" bottom="0.55118110236220474" header="0.27559055118110237" footer="0.31496062992125984"/>
  <pageSetup paperSize="9" scale="84" orientation="portrait" r:id="rId1"/>
  <headerFooter alignWithMargins="0">
    <oddHeader>&amp;L&amp;8
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OVERVIEW 2018</vt:lpstr>
      <vt:lpstr>Antigrav</vt:lpstr>
      <vt:lpstr>Premium Non Leather</vt:lpstr>
      <vt:lpstr>Antigrav!Názvy_tisku</vt:lpstr>
      <vt:lpstr>'OVERVIEW 2018'!Názvy_tisku</vt:lpstr>
      <vt:lpstr>'Premium Non Leather'!Názvy_tisku</vt:lpstr>
    </vt:vector>
  </TitlesOfParts>
  <Company>SIBU Design GmbH&amp;CoKG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markovsky</dc:creator>
  <cp:lastModifiedBy>Uživatel systému Windows</cp:lastModifiedBy>
  <cp:lastPrinted>2015-06-01T11:05:34Z</cp:lastPrinted>
  <dcterms:created xsi:type="dcterms:W3CDTF">2005-06-01T13:28:00Z</dcterms:created>
  <dcterms:modified xsi:type="dcterms:W3CDTF">2019-01-09T10:08:59Z</dcterms:modified>
</cp:coreProperties>
</file>