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550" yWindow="-150" windowWidth="14280" windowHeight="12795"/>
  </bookViews>
  <sheets>
    <sheet name="OVERVIEW 2019" sheetId="2" r:id="rId1"/>
    <sheet name="Antigrav" sheetId="4" r:id="rId2"/>
  </sheets>
  <definedNames>
    <definedName name="_xlnm._FilterDatabase" localSheetId="1" hidden="1">Antigrav!#REF!</definedName>
    <definedName name="_xlnm._FilterDatabase" localSheetId="0" hidden="1">'OVERVIEW 2019'!#REF!</definedName>
    <definedName name="_xlnm.Print_Titles" localSheetId="1">Antigrav!$8:$9</definedName>
    <definedName name="_xlnm.Print_Titles" localSheetId="0">'OVERVIEW 2019'!$8:$9</definedName>
  </definedNames>
  <calcPr calcId="124519"/>
</workbook>
</file>

<file path=xl/calcChain.xml><?xml version="1.0" encoding="utf-8"?>
<calcChain xmlns="http://schemas.openxmlformats.org/spreadsheetml/2006/main">
  <c r="J295" i="2"/>
  <c r="J296"/>
  <c r="J297"/>
  <c r="J298"/>
  <c r="J299"/>
  <c r="J300"/>
  <c r="J301"/>
  <c r="J302"/>
  <c r="J303"/>
  <c r="J304"/>
  <c r="J306"/>
  <c r="J307"/>
  <c r="J308"/>
  <c r="J309"/>
  <c r="J31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K165"/>
  <c r="K166"/>
  <c r="K167"/>
  <c r="K168"/>
  <c r="K169"/>
  <c r="K170"/>
  <c r="K171"/>
  <c r="K172"/>
  <c r="K173"/>
  <c r="K174"/>
  <c r="K175"/>
  <c r="K176"/>
  <c r="K177"/>
  <c r="K178"/>
  <c r="K179"/>
  <c r="K180"/>
  <c r="K164"/>
  <c r="J155"/>
  <c r="K155"/>
  <c r="J156"/>
  <c r="K156"/>
  <c r="J157"/>
  <c r="K157"/>
  <c r="J158"/>
  <c r="K158"/>
  <c r="J159"/>
  <c r="K159"/>
  <c r="J160"/>
  <c r="K160"/>
  <c r="J161"/>
  <c r="K16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22"/>
  <c r="K122"/>
  <c r="J123"/>
  <c r="K123"/>
  <c r="J124"/>
  <c r="K124"/>
  <c r="J116"/>
  <c r="K116"/>
  <c r="J117"/>
  <c r="K117"/>
  <c r="J118"/>
  <c r="K118"/>
  <c r="J119"/>
  <c r="K119"/>
  <c r="J120"/>
  <c r="K12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9"/>
  <c r="K60"/>
  <c r="K61"/>
  <c r="K62"/>
  <c r="K63"/>
  <c r="K64"/>
  <c r="K65"/>
  <c r="K66"/>
  <c r="K67"/>
  <c r="K68"/>
  <c r="K69"/>
  <c r="K70"/>
  <c r="K71"/>
  <c r="K72"/>
  <c r="K75"/>
  <c r="K76"/>
  <c r="K77"/>
  <c r="K78"/>
  <c r="K79"/>
  <c r="K80"/>
  <c r="K81"/>
  <c r="K82"/>
  <c r="K83"/>
  <c r="K84"/>
  <c r="K85"/>
  <c r="K86"/>
  <c r="K87"/>
  <c r="K88"/>
  <c r="K89"/>
  <c r="K90"/>
  <c r="K92"/>
  <c r="K93"/>
  <c r="K94"/>
  <c r="K95"/>
  <c r="K96"/>
  <c r="K97"/>
  <c r="K98"/>
  <c r="K99"/>
  <c r="K100"/>
  <c r="K101"/>
  <c r="K102"/>
  <c r="K103"/>
  <c r="K104"/>
  <c r="K105"/>
  <c r="K106"/>
  <c r="K107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K108"/>
  <c r="J109"/>
  <c r="K109"/>
  <c r="J110"/>
  <c r="K110"/>
  <c r="F64" i="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J326" i="2" l="1"/>
  <c r="J327"/>
  <c r="J328"/>
  <c r="F310"/>
  <c r="F309"/>
  <c r="F308"/>
  <c r="F307"/>
  <c r="F306"/>
  <c r="F304"/>
  <c r="F303"/>
  <c r="F302"/>
  <c r="F301"/>
  <c r="F300"/>
  <c r="F299"/>
  <c r="F298"/>
  <c r="F297"/>
  <c r="F296"/>
  <c r="F295"/>
  <c r="I291"/>
  <c r="F291"/>
  <c r="I290"/>
  <c r="F290"/>
  <c r="I289"/>
  <c r="F289"/>
  <c r="I288"/>
  <c r="F288"/>
  <c r="I287"/>
  <c r="F287"/>
  <c r="I286"/>
  <c r="F286"/>
  <c r="I285"/>
  <c r="F285"/>
  <c r="I284"/>
  <c r="F284"/>
  <c r="I283"/>
  <c r="F283"/>
  <c r="I282"/>
  <c r="F282"/>
  <c r="I281"/>
  <c r="F281"/>
  <c r="I280"/>
  <c r="F280"/>
  <c r="I279"/>
  <c r="F279"/>
  <c r="I278"/>
  <c r="F278"/>
  <c r="I277"/>
  <c r="F277"/>
  <c r="I276"/>
  <c r="F276"/>
  <c r="I275"/>
  <c r="F275"/>
  <c r="I274"/>
  <c r="F274"/>
  <c r="I273"/>
  <c r="F273"/>
  <c r="I272"/>
  <c r="F272"/>
  <c r="F271"/>
  <c r="I270"/>
  <c r="F270"/>
  <c r="I269"/>
  <c r="F269"/>
  <c r="I268"/>
  <c r="F268"/>
  <c r="I267"/>
  <c r="F267"/>
  <c r="I266"/>
  <c r="F266"/>
  <c r="I265"/>
  <c r="F265"/>
  <c r="I264"/>
  <c r="F264"/>
  <c r="I263"/>
  <c r="F263"/>
  <c r="I262"/>
  <c r="F262"/>
  <c r="I261"/>
  <c r="F261"/>
  <c r="I260"/>
  <c r="F260"/>
  <c r="I241"/>
  <c r="F241"/>
  <c r="I240"/>
  <c r="F240"/>
  <c r="I238"/>
  <c r="F238"/>
  <c r="I237"/>
  <c r="F237"/>
  <c r="I234"/>
  <c r="F234"/>
  <c r="I233"/>
  <c r="F233"/>
  <c r="I232"/>
  <c r="F232"/>
  <c r="I231"/>
  <c r="F231"/>
  <c r="I230"/>
  <c r="F230"/>
  <c r="I229"/>
  <c r="F229"/>
  <c r="I228"/>
  <c r="F228"/>
  <c r="I227"/>
  <c r="F227"/>
  <c r="I226"/>
  <c r="F226"/>
  <c r="I225"/>
  <c r="F225"/>
  <c r="I224"/>
  <c r="F224"/>
  <c r="I223"/>
  <c r="F223"/>
  <c r="I222"/>
  <c r="F222"/>
  <c r="I221"/>
  <c r="F221"/>
  <c r="I220"/>
  <c r="F220"/>
  <c r="I219"/>
  <c r="F219"/>
  <c r="I218"/>
  <c r="F218"/>
  <c r="I217"/>
  <c r="F217"/>
  <c r="I216"/>
  <c r="F216"/>
  <c r="I215"/>
  <c r="F215"/>
  <c r="I214"/>
  <c r="F214"/>
  <c r="I213"/>
  <c r="F213"/>
  <c r="I212"/>
  <c r="F212"/>
  <c r="I211"/>
  <c r="F211"/>
  <c r="I210"/>
  <c r="F210"/>
  <c r="I209"/>
  <c r="F209"/>
  <c r="I208"/>
  <c r="F208"/>
  <c r="I207"/>
  <c r="F207"/>
  <c r="I206"/>
  <c r="F206"/>
  <c r="I205"/>
  <c r="F205"/>
  <c r="I204"/>
  <c r="F204"/>
  <c r="I203"/>
  <c r="F203"/>
  <c r="I202"/>
  <c r="F202"/>
  <c r="I201"/>
  <c r="F201"/>
  <c r="I200"/>
  <c r="F200"/>
  <c r="I199"/>
  <c r="F199"/>
  <c r="I198"/>
  <c r="F198"/>
  <c r="I197"/>
  <c r="F197"/>
  <c r="I196"/>
  <c r="F196"/>
  <c r="I195"/>
  <c r="F195"/>
  <c r="I194"/>
  <c r="F194"/>
  <c r="I193"/>
  <c r="F193"/>
  <c r="I192"/>
  <c r="F192"/>
  <c r="I191"/>
  <c r="F191"/>
  <c r="I190"/>
  <c r="F190"/>
  <c r="I189"/>
  <c r="F189"/>
  <c r="I188"/>
  <c r="F188"/>
  <c r="I187"/>
  <c r="F187"/>
  <c r="I186"/>
  <c r="F186"/>
  <c r="I185"/>
  <c r="F185"/>
  <c r="I184"/>
  <c r="I183"/>
  <c r="I180"/>
  <c r="I179"/>
  <c r="I161"/>
  <c r="F161"/>
  <c r="I160"/>
  <c r="F160"/>
  <c r="I159"/>
  <c r="F159"/>
  <c r="I158"/>
  <c r="F158"/>
  <c r="I157"/>
  <c r="F157"/>
  <c r="I156"/>
  <c r="F156"/>
  <c r="I155"/>
  <c r="F155"/>
  <c r="I154"/>
  <c r="F154"/>
  <c r="I151"/>
  <c r="F151"/>
  <c r="I150"/>
  <c r="F150"/>
  <c r="I149"/>
  <c r="F149"/>
  <c r="I148"/>
  <c r="F148"/>
  <c r="I147"/>
  <c r="F147"/>
  <c r="I146"/>
  <c r="F146"/>
  <c r="I145"/>
  <c r="F145"/>
  <c r="I144"/>
  <c r="F144"/>
  <c r="I143"/>
  <c r="F143"/>
  <c r="I142"/>
  <c r="F142"/>
  <c r="I141"/>
  <c r="F141"/>
  <c r="I140"/>
  <c r="F140"/>
  <c r="I139"/>
  <c r="F139"/>
  <c r="I138"/>
  <c r="F138"/>
  <c r="I137"/>
  <c r="F137"/>
  <c r="I136"/>
  <c r="F136"/>
  <c r="I135"/>
  <c r="F135"/>
  <c r="I134"/>
  <c r="F134"/>
  <c r="I133"/>
  <c r="F133"/>
  <c r="I132"/>
  <c r="F132"/>
  <c r="I131"/>
  <c r="F131"/>
  <c r="I128"/>
  <c r="F128"/>
  <c r="I127"/>
  <c r="F127"/>
  <c r="I124"/>
  <c r="F124"/>
  <c r="I123"/>
  <c r="F123"/>
  <c r="I122"/>
  <c r="F122"/>
  <c r="I120"/>
  <c r="F120"/>
  <c r="I119"/>
  <c r="F119"/>
  <c r="I118"/>
  <c r="F118"/>
  <c r="I117"/>
  <c r="F117"/>
  <c r="I116"/>
  <c r="F116"/>
  <c r="I115"/>
  <c r="F115"/>
  <c r="I111"/>
  <c r="F111"/>
  <c r="I110"/>
  <c r="F110"/>
  <c r="I109"/>
  <c r="F109"/>
  <c r="I108"/>
  <c r="F108"/>
  <c r="I107"/>
  <c r="F107"/>
  <c r="I106"/>
  <c r="F106"/>
  <c r="I105"/>
  <c r="F105"/>
  <c r="I104"/>
  <c r="F104"/>
  <c r="I103"/>
  <c r="F103"/>
  <c r="I102"/>
  <c r="F102"/>
  <c r="I101"/>
  <c r="F101"/>
  <c r="I100"/>
  <c r="F100"/>
  <c r="I99"/>
  <c r="F99"/>
  <c r="I98"/>
  <c r="F98"/>
  <c r="I97"/>
  <c r="F97"/>
  <c r="I96"/>
  <c r="F96"/>
  <c r="I95"/>
  <c r="F95"/>
  <c r="I94"/>
  <c r="F94"/>
  <c r="I93"/>
  <c r="F93"/>
  <c r="I92"/>
  <c r="F92"/>
  <c r="F91"/>
  <c r="I90"/>
  <c r="F90"/>
  <c r="I89"/>
  <c r="F89"/>
  <c r="I88"/>
  <c r="F88"/>
  <c r="I87"/>
  <c r="F87"/>
  <c r="I86"/>
  <c r="F86"/>
  <c r="I85"/>
  <c r="F85"/>
  <c r="I84"/>
  <c r="F84"/>
  <c r="I83"/>
  <c r="F83"/>
  <c r="I82"/>
  <c r="F82"/>
  <c r="I81"/>
  <c r="F81"/>
  <c r="I80"/>
  <c r="F80"/>
  <c r="I79"/>
  <c r="F79"/>
  <c r="I78"/>
  <c r="F78"/>
  <c r="I77"/>
  <c r="F77"/>
  <c r="I76"/>
  <c r="F76"/>
  <c r="I75"/>
  <c r="F75"/>
  <c r="F74"/>
  <c r="F73"/>
  <c r="I72"/>
  <c r="F72"/>
  <c r="I71"/>
  <c r="F71"/>
  <c r="I70"/>
  <c r="F70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H12" i="4" l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11"/>
  <c r="H8" l="1"/>
  <c r="J260" i="2"/>
  <c r="K260"/>
  <c r="K111"/>
  <c r="J314" l="1"/>
  <c r="J115"/>
  <c r="J244"/>
  <c r="J245"/>
  <c r="J247"/>
  <c r="J248"/>
  <c r="J251"/>
  <c r="J252"/>
  <c r="J253"/>
  <c r="J255"/>
  <c r="J256"/>
  <c r="J257"/>
  <c r="J237"/>
  <c r="K237"/>
  <c r="J238"/>
  <c r="K238"/>
  <c r="J240"/>
  <c r="K240"/>
  <c r="J241"/>
  <c r="K241"/>
  <c r="K183"/>
  <c r="J154"/>
  <c r="K154"/>
  <c r="J131"/>
  <c r="K131"/>
  <c r="J111"/>
  <c r="K115" l="1"/>
  <c r="K321" l="1"/>
  <c r="K322"/>
  <c r="K319"/>
  <c r="J315"/>
  <c r="J316"/>
  <c r="J8" l="1"/>
  <c r="K9"/>
  <c r="J9"/>
  <c r="K128" l="1"/>
  <c r="K127"/>
  <c r="J128"/>
  <c r="J127"/>
  <c r="I319" l="1"/>
</calcChain>
</file>

<file path=xl/sharedStrings.xml><?xml version="1.0" encoding="utf-8"?>
<sst xmlns="http://schemas.openxmlformats.org/spreadsheetml/2006/main" count="897" uniqueCount="437">
  <si>
    <t>m²</t>
  </si>
  <si>
    <t>Art. No.</t>
  </si>
  <si>
    <t>2600x1000x1</t>
  </si>
  <si>
    <t>2000x1000x1</t>
  </si>
  <si>
    <t>2000x1000x2</t>
  </si>
  <si>
    <t>DM HGS</t>
  </si>
  <si>
    <t>SL LAVA Grey</t>
  </si>
  <si>
    <t>SL LAVA Copper</t>
  </si>
  <si>
    <t>SL DAKOTA Smoke</t>
  </si>
  <si>
    <t>SL DAKOTA Copper</t>
  </si>
  <si>
    <t>SL DAKOTA Metal</t>
  </si>
  <si>
    <t>SL SQUARE 3 HGS</t>
  </si>
  <si>
    <t>SL WAVE Silver</t>
  </si>
  <si>
    <t>SL CROCO Silver PF met/Silver</t>
  </si>
  <si>
    <t>PL Q 5-15-15 Silver PF met</t>
  </si>
  <si>
    <t>PL 3D Q-5-15-15 Black touch 1/Silver</t>
  </si>
  <si>
    <t>PL 3D Q-10-40-40 Smoke PF met touch 1/Silver matt</t>
  </si>
  <si>
    <t>PL 3D Q-10-40-40 Silver PF met/Silver</t>
  </si>
  <si>
    <t>2600x1000x1,4</t>
  </si>
  <si>
    <t>PL 3D ROSES Silver PF met/Silver</t>
  </si>
  <si>
    <t>MS Gold 3x3 flex. Classic</t>
  </si>
  <si>
    <t>980x980x1,2</t>
  </si>
  <si>
    <t>MS Anthracite 3x3 flex. Classic</t>
  </si>
  <si>
    <t>MS Silver 3x3 flex. Classic</t>
  </si>
  <si>
    <t>MS Magic Black 5x5 flex. Classic</t>
  </si>
  <si>
    <t>MS Magic Red 5x5 flex. Classic</t>
  </si>
  <si>
    <t>MS Magic White 5x5 flex. Classic</t>
  </si>
  <si>
    <t>MS Gold 5x5 flex. Classic</t>
  </si>
  <si>
    <t>MS Silver 5x5 flex. Classic</t>
  </si>
  <si>
    <t>MS Anthracite 5x5 flex. Classic</t>
  </si>
  <si>
    <t>MS Galaxy Silver 5x5 flex. Classic</t>
  </si>
  <si>
    <t>MS Gold 10x10 flex. Classic</t>
  </si>
  <si>
    <t>MS Silver 10x10 flex. Classic</t>
  </si>
  <si>
    <t>MS Gold 20x20 flex. Classic</t>
  </si>
  <si>
    <t>MS Silver 20x20 flex. Classic</t>
  </si>
  <si>
    <t>2600x1000x1,2</t>
  </si>
  <si>
    <t>MSC Silver 30x30 flex. Classic</t>
  </si>
  <si>
    <t>2600x1000x1,6</t>
  </si>
  <si>
    <t xml:space="preserve">LL Black </t>
  </si>
  <si>
    <t>2600x1000x2,1</t>
  </si>
  <si>
    <t>LL Creme</t>
  </si>
  <si>
    <t xml:space="preserve">LL Dark Brown </t>
  </si>
  <si>
    <t>LL White</t>
  </si>
  <si>
    <t>LL QUADRO Nero matt</t>
  </si>
  <si>
    <t>LL QUADRO Creme</t>
  </si>
  <si>
    <t>LL ROMBO 40 Nero matt</t>
  </si>
  <si>
    <t>LL ROMBO 40 Mocca matt</t>
  </si>
  <si>
    <t>LL ROMBO 40 Creme</t>
  </si>
  <si>
    <t>LL ROMBO 85 Creme</t>
  </si>
  <si>
    <t>LL ROMBO 85 Mocca matt</t>
  </si>
  <si>
    <t>LL ROMBO 85 Nero matt</t>
  </si>
  <si>
    <t>CR CRISTAL ROMBO 85 Bianco matt/Silver</t>
  </si>
  <si>
    <t>-</t>
  </si>
  <si>
    <t>CR CRISTAL ROMBO 85 Nero matt/Silver</t>
  </si>
  <si>
    <t>LL COLLAGE Oro</t>
  </si>
  <si>
    <t>LL FLORAL Black/Silver matt</t>
  </si>
  <si>
    <t>LL FLORAL White/Gold matt</t>
  </si>
  <si>
    <t>LL FLORAL White/Silver matt</t>
  </si>
  <si>
    <t>LL FLORAL White</t>
  </si>
  <si>
    <t>2600x1000x2</t>
  </si>
  <si>
    <t>LL PELO Marabu</t>
  </si>
  <si>
    <t>2600x1000x1,5</t>
  </si>
  <si>
    <t>DM Bronze</t>
  </si>
  <si>
    <t>DM Silver AR23</t>
  </si>
  <si>
    <t>DM Anthracite AR</t>
  </si>
  <si>
    <t>DM Magic White AR</t>
  </si>
  <si>
    <t>DM Magic Black AR</t>
  </si>
  <si>
    <t>DM Silver brushed matt AR</t>
  </si>
  <si>
    <t>DM Brass brushed matt AR</t>
  </si>
  <si>
    <t>DM Gold brushed matt AR</t>
  </si>
  <si>
    <t>LL ROMBO 12 Creme</t>
  </si>
  <si>
    <t>LL ROMBO 12 Nero matt</t>
  </si>
  <si>
    <t>LL PERSIAN Metallic</t>
  </si>
  <si>
    <t>LL PERSIAN Gold</t>
  </si>
  <si>
    <t>2600x1000x1,9</t>
  </si>
  <si>
    <t>SL MOTION TWO Grey brushed matt AR</t>
  </si>
  <si>
    <t>2600x1000x1,3</t>
  </si>
  <si>
    <t>AC MOTION TWO Black</t>
  </si>
  <si>
    <t>AC MOTION TWO White</t>
  </si>
  <si>
    <t>AC MOTION ONE Black</t>
  </si>
  <si>
    <t>AC MOTION ONE White</t>
  </si>
  <si>
    <t>Art. Nr.</t>
  </si>
  <si>
    <t xml:space="preserve">  1-kg tin /kg</t>
  </si>
  <si>
    <t xml:space="preserve">  6-kg tin /kg</t>
  </si>
  <si>
    <t>12-kg tin /kg</t>
  </si>
  <si>
    <t>2600x1000x4</t>
  </si>
  <si>
    <t>DM Gold 30</t>
  </si>
  <si>
    <t>DM Magic Red AR</t>
  </si>
  <si>
    <t>SL MOTION ONE Anthracite AR</t>
  </si>
  <si>
    <t>PL 3D ROSES Pearl White/ Gold</t>
  </si>
  <si>
    <t>MSC Silver 10x10 flex. Classic</t>
  </si>
  <si>
    <t>LL ROMBO 85 Bianco matt</t>
  </si>
  <si>
    <t>LL ROMBO 40 Bianco matt</t>
  </si>
  <si>
    <t>LL ROMBO 12 Bianco matt</t>
  </si>
  <si>
    <t>LL QUADRO Bianco matt</t>
  </si>
  <si>
    <t>LL QUADRO Argento</t>
  </si>
  <si>
    <t>2600x1000x3</t>
  </si>
  <si>
    <t>DM GALAXY Silver</t>
  </si>
  <si>
    <t xml:space="preserve">DM Silver/White                            </t>
  </si>
  <si>
    <t>DM Gold</t>
  </si>
  <si>
    <t>DM Silver brushed</t>
  </si>
  <si>
    <t>DM Silver PF met</t>
  </si>
  <si>
    <t>DM Brown</t>
  </si>
  <si>
    <t>DM Champagne</t>
  </si>
  <si>
    <t>DM Champagne brushed</t>
  </si>
  <si>
    <t>DM Copper brushed</t>
  </si>
  <si>
    <t>DM FASHION Red</t>
  </si>
  <si>
    <t>DM Skyblue</t>
  </si>
  <si>
    <t>DM Smoke PF met</t>
  </si>
  <si>
    <t>DM Titan brushed</t>
  </si>
  <si>
    <t>SL CROCO Smoke PF met/Silver</t>
  </si>
  <si>
    <t>2780x1280x1,8</t>
  </si>
  <si>
    <t>HPL LL White</t>
  </si>
  <si>
    <t>HPL LL Creme</t>
  </si>
  <si>
    <t>HPL LL Dark brown</t>
  </si>
  <si>
    <t>HPL LL Black</t>
  </si>
  <si>
    <t>HPL LL Mocca matt</t>
  </si>
  <si>
    <t>HPL LL Bianco matt</t>
  </si>
  <si>
    <t>HPL LL Nero matt</t>
  </si>
  <si>
    <t>HPL LL Beige</t>
  </si>
  <si>
    <t>HPL LL PERSIAN Gold</t>
  </si>
  <si>
    <t>HPL LL PERSIAN Metallic</t>
  </si>
  <si>
    <t>250 ml</t>
  </si>
  <si>
    <t>100 ml</t>
  </si>
  <si>
    <t>0,7 mm</t>
  </si>
  <si>
    <t>0,8 mm</t>
  </si>
  <si>
    <t>White             ( Rollenlänge 200 lfm )</t>
  </si>
  <si>
    <t>Creme            ( Rollenlänge 200 lfm )</t>
  </si>
  <si>
    <t>Black             ( Rollenlänge 145 lfm )</t>
  </si>
  <si>
    <t>White             ( roll length 200 lm )</t>
  </si>
  <si>
    <t>Creme            ( roll length 200 lm )</t>
  </si>
  <si>
    <t>Black              ( roll length 145 lm )</t>
  </si>
  <si>
    <t>Název</t>
  </si>
  <si>
    <t>Kč/ks</t>
  </si>
  <si>
    <t>Kč/m²</t>
  </si>
  <si>
    <t>Péče a ochrana set Superpolish 250ml</t>
  </si>
  <si>
    <t>Péče a ochrana set Superpolish 100ml</t>
  </si>
  <si>
    <t>Lepidlo SIBUKLE</t>
  </si>
  <si>
    <t>Příplatek za magnetickou úpravu</t>
  </si>
  <si>
    <t>Magnetické desky</t>
  </si>
  <si>
    <t>DM MONSOON Vintage Brown</t>
  </si>
  <si>
    <t>DM Silver H23</t>
  </si>
  <si>
    <t>DM Silver</t>
  </si>
  <si>
    <t>DM Vintage Copper</t>
  </si>
  <si>
    <t>DM Vintage Silver</t>
  </si>
  <si>
    <t xml:space="preserve">2600x1000x1  </t>
  </si>
  <si>
    <t xml:space="preserve">SL IMPACT Antique Bronze </t>
  </si>
  <si>
    <t xml:space="preserve">SL IMPACT Vintage Silver </t>
  </si>
  <si>
    <t xml:space="preserve">SL RACE Silver  </t>
  </si>
  <si>
    <t xml:space="preserve">SL RACE Vintage Copper/Silver  </t>
  </si>
  <si>
    <t xml:space="preserve">SL RACE Vintage Silver/Bronze  </t>
  </si>
  <si>
    <t xml:space="preserve">SL RIVET Vintage Silver  </t>
  </si>
  <si>
    <t xml:space="preserve">2600x1000x1,3 </t>
  </si>
  <si>
    <t>2600x1000x3,3</t>
  </si>
  <si>
    <t>2600x1000x3,5</t>
  </si>
  <si>
    <t>2600x1000x2,4</t>
  </si>
  <si>
    <t xml:space="preserve">LL FLORAL Vintage Silver/Silver  </t>
  </si>
  <si>
    <t>LL PEARL RAY Gold</t>
  </si>
  <si>
    <t xml:space="preserve">LL Vintage Silver  </t>
  </si>
  <si>
    <t>2600x1000x1,1</t>
  </si>
  <si>
    <t>SG COCKTAIL Opal AR+</t>
  </si>
  <si>
    <t>SG LEGUAN Blue AR+</t>
  </si>
  <si>
    <t>2600x1000x2,8</t>
  </si>
  <si>
    <t xml:space="preserve">SG LEGUAN Copper AR+ </t>
  </si>
  <si>
    <t xml:space="preserve">SG LEGUAN Silver AR+ </t>
  </si>
  <si>
    <t>2600x1000x2,9</t>
  </si>
  <si>
    <t>SG Vintage Copper AR+</t>
  </si>
  <si>
    <t>SG Vintage Silver AR+</t>
  </si>
  <si>
    <t>HPL LL - Leather Line on HPL</t>
  </si>
  <si>
    <t>Bez lepidla (NA)</t>
  </si>
  <si>
    <t>Samolepící (SA)</t>
  </si>
  <si>
    <t>Formát mm</t>
  </si>
  <si>
    <t>Lesklý kit Superpolish 250ml</t>
  </si>
  <si>
    <t>Lesklý kit Superpolish 100ml</t>
  </si>
  <si>
    <t>Tloušťka</t>
  </si>
  <si>
    <t>Hrana šířka 23 mm:</t>
  </si>
  <si>
    <t>Okrajové pásy 23 mm:</t>
  </si>
  <si>
    <t xml:space="preserve">  1-kg Balení /kg:</t>
  </si>
  <si>
    <t xml:space="preserve">  6-kg Balení /kg:  *)</t>
  </si>
  <si>
    <t>12-kg Balení /kg:  *)</t>
  </si>
  <si>
    <t>3 - 7 kusů</t>
  </si>
  <si>
    <t>8 - 14 kusů</t>
  </si>
  <si>
    <t>od 15 kusů</t>
  </si>
  <si>
    <t>Máte-li u nás zavedenou slevu, tak pro zjištění cen pro Vás zadejte její výši do políčka vpravo nahoře</t>
  </si>
  <si>
    <t>Vaše sleva:</t>
  </si>
  <si>
    <t>Kč/ kg</t>
  </si>
  <si>
    <r>
      <rPr>
        <b/>
        <i/>
        <sz val="9"/>
        <rFont val="Arial"/>
        <family val="2"/>
        <charset val="238"/>
      </rPr>
      <t>Vysvětlivky:</t>
    </r>
    <r>
      <rPr>
        <i/>
        <sz val="9"/>
        <rFont val="Arial"/>
        <family val="2"/>
        <charset val="238"/>
      </rPr>
      <t xml:space="preserve"> AR .. Oděru odolné, AR+ .. Vysoce oděru odolné</t>
    </r>
  </si>
  <si>
    <t>DM = deco-line (hladké dekorativní desky)</t>
  </si>
  <si>
    <t>SL = structure-line (strukturované desky)</t>
  </si>
  <si>
    <t>PL = punch-line (perforované desky)</t>
  </si>
  <si>
    <t>LL = leather-line /CR = krystaly (kožené desky)</t>
  </si>
  <si>
    <t>AC Acrylic Line (Akrylové desky)</t>
  </si>
  <si>
    <t>SG SibuGlas (Skleněný efekt)</t>
  </si>
  <si>
    <t>* Uvedené ceny jsou bez DPH</t>
  </si>
  <si>
    <t>2600x1000x2,6</t>
  </si>
  <si>
    <t>2600x1000x2,3</t>
  </si>
  <si>
    <t>2600x1000x1,7</t>
  </si>
  <si>
    <t>2600x1000x1,8</t>
  </si>
  <si>
    <t>2600x1000x5,24</t>
  </si>
  <si>
    <t>2600x1000x4,8</t>
  </si>
  <si>
    <t>2600x1000x5</t>
  </si>
  <si>
    <t>DM Copper Age</t>
  </si>
  <si>
    <t>MS / MSC= MultiStyle (flexibilní dekorativní desky)</t>
  </si>
  <si>
    <t>2600x1000x2,7</t>
  </si>
  <si>
    <t>SG LACE White/Vintage Brown AR+</t>
  </si>
  <si>
    <t>SG LUXURY Gold AR+</t>
  </si>
  <si>
    <t>2600x1000x3,1</t>
  </si>
  <si>
    <t>SG LUXURY Bronze AR+</t>
  </si>
  <si>
    <t>DM LUXURY Gold</t>
  </si>
  <si>
    <t>DM LUXURY Bronze</t>
  </si>
  <si>
    <t>LL OXY Steel</t>
  </si>
  <si>
    <t>LL ROMBO 40 Oxy Terra</t>
  </si>
  <si>
    <t>LL QUADRO Luxury Bronze</t>
  </si>
  <si>
    <t>DM Hollywood</t>
  </si>
  <si>
    <t xml:space="preserve">2600x1000x1    </t>
  </si>
  <si>
    <t>DM LUXURY Silver</t>
  </si>
  <si>
    <t xml:space="preserve">2600x1000x1   </t>
  </si>
  <si>
    <t xml:space="preserve">DM Sahara Silver </t>
  </si>
  <si>
    <t xml:space="preserve">2600x1000x1,1  </t>
  </si>
  <si>
    <t>TL = Translucent Line (průsvitné desky)</t>
  </si>
  <si>
    <t>TL LINEA 104x62 Silent Gold</t>
  </si>
  <si>
    <t>TL LINEA 104x62 Old Platin</t>
  </si>
  <si>
    <t xml:space="preserve">2600x1000x1,5    </t>
  </si>
  <si>
    <t>SG Old Platin AR+</t>
  </si>
  <si>
    <t xml:space="preserve">2600x1000x3,1   </t>
  </si>
  <si>
    <t>Minimální množství: 1 kus</t>
  </si>
  <si>
    <t>Minimální množství: 10 kusů</t>
  </si>
  <si>
    <t>2600x1000x0,53</t>
  </si>
  <si>
    <t>LL COLLAGE Nero matt</t>
  </si>
  <si>
    <t>Příslušenství + čistící prostředky</t>
  </si>
  <si>
    <t>Kovové fólie</t>
  </si>
  <si>
    <t>SP Kovová fólie</t>
  </si>
  <si>
    <t>SP Kovová fólie  14 bm. Role</t>
  </si>
  <si>
    <t xml:space="preserve">SP Kovová fólie  29 bm. Role </t>
  </si>
  <si>
    <t>1000mm Šířka</t>
  </si>
  <si>
    <t>Kč/bm</t>
  </si>
  <si>
    <t>DM Golden Age</t>
  </si>
  <si>
    <t>DM Iron Age</t>
  </si>
  <si>
    <t>SL MOTION ONE Pearl White PF</t>
  </si>
  <si>
    <t>LL LEGUAN Bianco</t>
  </si>
  <si>
    <t>LL LEGUAN Blue</t>
  </si>
  <si>
    <t xml:space="preserve">LL LEGUAN Copper </t>
  </si>
  <si>
    <t>LL LEGUAN Gold</t>
  </si>
  <si>
    <t>LL LEGUAN Nero</t>
  </si>
  <si>
    <t>LL LEGUAN Silk</t>
  </si>
  <si>
    <t xml:space="preserve">LL LEGUAN Silver </t>
  </si>
  <si>
    <t xml:space="preserve">SG LEGUAN Gold AR+ </t>
  </si>
  <si>
    <t>WL - Wood Line</t>
  </si>
  <si>
    <t>WL Nutwood</t>
  </si>
  <si>
    <t>WL Nutwood Country</t>
  </si>
  <si>
    <t xml:space="preserve">WL Wenge Wood </t>
  </si>
  <si>
    <t>Bez dekorativních pruhů</t>
  </si>
  <si>
    <t>S dekorativními pruhy (8x)</t>
  </si>
  <si>
    <t>WL Nutwood/Grey brushed 8L</t>
  </si>
  <si>
    <t>WL Nutwood Country/Grey brushed 8L</t>
  </si>
  <si>
    <t>WL Maple Alpine/Grey brushed 8L</t>
  </si>
  <si>
    <t>DM Classy Black</t>
  </si>
  <si>
    <t>DM Classy Silver</t>
  </si>
  <si>
    <t>DM Classy Bronze</t>
  </si>
  <si>
    <t>DM LUXURY Holografico</t>
  </si>
  <si>
    <t>DM Classy Black AR</t>
  </si>
  <si>
    <t>DM Classy Bronze AR</t>
  </si>
  <si>
    <t>DM Iron Age AR</t>
  </si>
  <si>
    <t>DM Silent Gold AR</t>
  </si>
  <si>
    <t>DM CEMENT Dark</t>
  </si>
  <si>
    <t>DM CEMENT Light/Grey brushed 8L</t>
  </si>
  <si>
    <t>DM CERAMIC Brown</t>
  </si>
  <si>
    <t>DM CERAMIC Brown/Grey brushed 8L</t>
  </si>
  <si>
    <t>DM CERAMIC Grey</t>
  </si>
  <si>
    <t>DM MARBLE White</t>
  </si>
  <si>
    <t>LL Charcoal Light</t>
  </si>
  <si>
    <t>LL Dove Tale</t>
  </si>
  <si>
    <t>LL Light Oyster</t>
  </si>
  <si>
    <t>LL London Clay</t>
  </si>
  <si>
    <t>LL Stony Ground</t>
  </si>
  <si>
    <t>SG MARBLE Black AR+</t>
  </si>
  <si>
    <t>SG MARBLE Brown AR+</t>
  </si>
  <si>
    <t>SG MARBLE Grey AR+</t>
  </si>
  <si>
    <t>SG MARBLE White AR+</t>
  </si>
  <si>
    <t>DM Bronze matt metallic AR</t>
  </si>
  <si>
    <t>DM Brown matt metallic AR</t>
  </si>
  <si>
    <t>DM Magic Black matt AR</t>
  </si>
  <si>
    <t>DM Magic Red matt AR</t>
  </si>
  <si>
    <t>DM Magic White matt AR</t>
  </si>
  <si>
    <t>DM Silver matt metallic AR</t>
  </si>
  <si>
    <t>SL CRASHED Old Platin</t>
  </si>
  <si>
    <t>LL CORD Dove Tale</t>
  </si>
  <si>
    <t>2600x1000x3,4</t>
  </si>
  <si>
    <t>LL CORD Charcoal Light</t>
  </si>
  <si>
    <t>LL CORD Stony Ground</t>
  </si>
  <si>
    <t>SG Hollywood</t>
  </si>
  <si>
    <t>SG LEGUAN Bianco met AR+</t>
  </si>
  <si>
    <t>DM Aqua</t>
  </si>
  <si>
    <t xml:space="preserve">SG LEGUAN Nero AR+ </t>
  </si>
  <si>
    <t>SG LEGUAN Silk AR+</t>
  </si>
  <si>
    <t xml:space="preserve">WL OAK TREE Light </t>
  </si>
  <si>
    <t>DM OXIDIZED Copper AR</t>
  </si>
  <si>
    <t>DM OXIDIZED Silver AR</t>
  </si>
  <si>
    <t>DM OXIDIZED Nickel AR</t>
  </si>
  <si>
    <t>DM OXIDIZED Platin AR</t>
  </si>
  <si>
    <t>DM OXIDIZED Titan AR</t>
  </si>
  <si>
    <t>DM OXIDIZED Autumn AR</t>
  </si>
  <si>
    <t>DM METALLIC USED Titan AR</t>
  </si>
  <si>
    <t>DM METALLIC USED Silver AR</t>
  </si>
  <si>
    <t>DM METALLIC USED Bronze AR</t>
  </si>
  <si>
    <t>DM METALLIC USED Sand AR</t>
  </si>
  <si>
    <t>DM METALLIC USED Steel AR</t>
  </si>
  <si>
    <t>DM METALLIC USED Ivory AR</t>
  </si>
  <si>
    <t>DM METALLIC USED Champagne AR</t>
  </si>
  <si>
    <t>DM SLIGHTLY USED Copper AR</t>
  </si>
  <si>
    <t>DM SLIGHTLY USED Bronze AR</t>
  </si>
  <si>
    <t>DM SLIGHTLY USED Gold AR</t>
  </si>
  <si>
    <t>DM SLIGHTLY USED Titan AR</t>
  </si>
  <si>
    <t>DM REFINED Metal Silver AR</t>
  </si>
  <si>
    <t>DM REFINED Metal Titan AR</t>
  </si>
  <si>
    <t>SG CURVED Gold AR+</t>
  </si>
  <si>
    <t>SG CURVED Silver AR+</t>
  </si>
  <si>
    <t>SG CURVED Rose AR+</t>
  </si>
  <si>
    <t>SG ALIGNED Rose AR+</t>
  </si>
  <si>
    <t>SG ALIGNED Gold AR+</t>
  </si>
  <si>
    <t>SG ALIGNED Silver AR+</t>
  </si>
  <si>
    <t>SG GRID Rose AR+</t>
  </si>
  <si>
    <t>SG GRID Gold AR+</t>
  </si>
  <si>
    <t>SG GRID Silver AR+</t>
  </si>
  <si>
    <t>SG GENESIS Grey AR+</t>
  </si>
  <si>
    <t>WL Carbonized Wood</t>
  </si>
  <si>
    <t>SIBU ceník ANTIGRAV</t>
  </si>
  <si>
    <t>ANTIGRAV kolekce</t>
  </si>
  <si>
    <t>ANTIGRAV je kolekce vybraných dekorů na speciálním extra lehkém podkladu pro aplikaci na sráz a lepením pomocí silikonu.</t>
  </si>
  <si>
    <t>DM CEMENT Dark Antigrav</t>
  </si>
  <si>
    <t>DM CEMENT Light Antigrav</t>
  </si>
  <si>
    <t>DM CEMENT Light/Grey brushed 8L Antigrav</t>
  </si>
  <si>
    <t>DM CERAMIC Brown Antigrav</t>
  </si>
  <si>
    <t>DM CERAMIC Brown/Grey brushed 8L Antigrav</t>
  </si>
  <si>
    <t>DM CERAMIC Grey Antigrav</t>
  </si>
  <si>
    <t>DM MARBLE White Antigrav</t>
  </si>
  <si>
    <t>DM Travertin Antigrav</t>
  </si>
  <si>
    <t>LL Black Antigrav</t>
  </si>
  <si>
    <t>LL Charcoal Dark Antigrav</t>
  </si>
  <si>
    <t>LL Charcoal Light Antigrav</t>
  </si>
  <si>
    <t>LL CORD Charcoal Light Antigrav</t>
  </si>
  <si>
    <t>LL CORD Dove Tale Antigrav</t>
  </si>
  <si>
    <t>LL CORD Stony Ground Antigrav</t>
  </si>
  <si>
    <t>LL Creme Antigrav</t>
  </si>
  <si>
    <t>LL Dark Brown Antigrav</t>
  </si>
  <si>
    <t>LL Dove Tale Antigrav</t>
  </si>
  <si>
    <t>LL FLORAL White Antigrav</t>
  </si>
  <si>
    <t>LL IMPERIAL White Antigrav</t>
  </si>
  <si>
    <t>LL LACE Black/Platin Antigrav</t>
  </si>
  <si>
    <t>LL LEGUAN Bianco Antigrav</t>
  </si>
  <si>
    <t>LL LEGUAN Blue Antigrav</t>
  </si>
  <si>
    <t>LL LEGUAN Copper Antigrav</t>
  </si>
  <si>
    <t>LL LEGUAN Gold Antigrav</t>
  </si>
  <si>
    <t>LL LEGUAN Nero Antigrav</t>
  </si>
  <si>
    <t>LL LEGUAN Silk Antigrav</t>
  </si>
  <si>
    <t>LL LEGUAN Silver Antigrav</t>
  </si>
  <si>
    <t>LL London Clay Antigrav</t>
  </si>
  <si>
    <t>LL LOUNGE Bianco matt Antigrav</t>
  </si>
  <si>
    <t>LL LOUNGE Creme Antigrav</t>
  </si>
  <si>
    <t>LL LOUNGE Mocca matt Antigrav</t>
  </si>
  <si>
    <t>LL LOUNGE Nero matt Antigrav</t>
  </si>
  <si>
    <t>LL MONSOON White/Platin Antigrav</t>
  </si>
  <si>
    <t>LL OXY Steel Antigrav</t>
  </si>
  <si>
    <t>LL PEARL RAY Gold Antigrav</t>
  </si>
  <si>
    <t>LL PERSIAN Gold Antigrav</t>
  </si>
  <si>
    <t>LL PERSIAN Metallic Antigrav</t>
  </si>
  <si>
    <t>LL Stony Ground Antigrav</t>
  </si>
  <si>
    <t>LL Vintage Copper  Antigrav</t>
  </si>
  <si>
    <t>LL Vintage Silver  Antigrav</t>
  </si>
  <si>
    <t>LL White Antigrav</t>
  </si>
  <si>
    <t>WL OAK TREE Light Antigrav</t>
  </si>
  <si>
    <t>WL Maple Alpine/Grey brushed 8L Antigrav</t>
  </si>
  <si>
    <t>WL Nutwood Antigrav</t>
  </si>
  <si>
    <t>WL Nutwood Country Antigrav</t>
  </si>
  <si>
    <t>WL Nutwood Country/Grey brushed 8L Antigrav</t>
  </si>
  <si>
    <t>WL Nutwood/Grey brushed 8L Antigrav</t>
  </si>
  <si>
    <t>WL Wenge Wood Antigrav</t>
  </si>
  <si>
    <t>LL Lemon Yellow Antigrav</t>
  </si>
  <si>
    <t>LL Pumpkin Orange Antigrav</t>
  </si>
  <si>
    <t>LL Cobalt Blue Antigrav</t>
  </si>
  <si>
    <t>LL Apple Green Antigrav</t>
  </si>
  <si>
    <t>WL Carbonized Wood Antigrav</t>
  </si>
  <si>
    <t>Bez lepidla</t>
  </si>
  <si>
    <t>Máte-li u nás zavedenou slevu, tak pro zjištění cen pro Vás zadejte její výši do políčka vpravo nahoře.</t>
  </si>
  <si>
    <t>DM Gold MMS</t>
  </si>
  <si>
    <t>DM Silver MMS</t>
  </si>
  <si>
    <t>SIBU ceník OVERVIEW 2019</t>
  </si>
  <si>
    <t>DM Brass AR</t>
  </si>
  <si>
    <t>DM CEMENT Light</t>
  </si>
  <si>
    <t>DM Classy Copper AR</t>
  </si>
  <si>
    <t>DM Classy Gold AR</t>
  </si>
  <si>
    <t>DM Classy Silver AR</t>
  </si>
  <si>
    <t>DM Copper AR</t>
  </si>
  <si>
    <t>DM FASHION Grey AR</t>
  </si>
  <si>
    <t>DM Fashion Grey matt metallic AR</t>
  </si>
  <si>
    <t>DM Iceblue AR</t>
  </si>
  <si>
    <t>2800x1250x1</t>
  </si>
  <si>
    <t>DM Rose AR</t>
  </si>
  <si>
    <t>DM Rosegold AR</t>
  </si>
  <si>
    <t>DM Travertin</t>
  </si>
  <si>
    <t>WL Maple Alpine</t>
  </si>
  <si>
    <t xml:space="preserve">2600x1000x1,3   </t>
  </si>
  <si>
    <t xml:space="preserve">2600x1000x1,2   </t>
  </si>
  <si>
    <t xml:space="preserve">2600x1000x1,3  </t>
  </si>
  <si>
    <t>SL CRASHED Mirror Silver</t>
  </si>
  <si>
    <t>SL STEP 5 Silver PF met</t>
  </si>
  <si>
    <t>PL 3D H-10-30 Pearl White PF/Gold</t>
  </si>
  <si>
    <t>PL 3D Q-10-30 Old Platin/Silver</t>
  </si>
  <si>
    <t>MS Hollywood 5x5 flex. Classic</t>
  </si>
  <si>
    <t>2600x1000x3,2</t>
  </si>
  <si>
    <t>2600x1000x1,95</t>
  </si>
  <si>
    <t>LL Charcoal Dark</t>
  </si>
  <si>
    <t>SG MARBLE Alpine AR+</t>
  </si>
  <si>
    <t>SG MARBLE Emperador AR+</t>
  </si>
  <si>
    <t>HPL LL LEGUAN Bianco</t>
  </si>
  <si>
    <t>HPL LL LEGUAN Silver</t>
  </si>
  <si>
    <t>HPL LL LEGUAN Gold</t>
  </si>
  <si>
    <t>HPL LL LEGUAN Copper</t>
  </si>
  <si>
    <t>HPL LL LEGUAN Nero</t>
  </si>
  <si>
    <t>2780x1280x2,3</t>
  </si>
  <si>
    <t>2780x1280x2,1</t>
  </si>
  <si>
    <r>
      <t>SG Nero</t>
    </r>
    <r>
      <rPr>
        <sz val="11"/>
        <color rgb="FFFF0000"/>
        <rFont val="Calibri"/>
        <family val="2"/>
      </rPr>
      <t xml:space="preserve"> AR+</t>
    </r>
  </si>
  <si>
    <t>platné od 1.3.2019</t>
  </si>
  <si>
    <t>2600x1000x3,15</t>
  </si>
  <si>
    <t>2600x1000x3,8</t>
  </si>
  <si>
    <t>2600x1000x4,1</t>
  </si>
  <si>
    <t>2600x1000x6,2</t>
  </si>
  <si>
    <t>2600x935x5,2</t>
  </si>
  <si>
    <t>2600x1000x5,7</t>
  </si>
  <si>
    <t>2600x1000x6,4</t>
  </si>
  <si>
    <t>2600x1000x3,6</t>
  </si>
  <si>
    <t>2600x1000x4,2</t>
  </si>
  <si>
    <t>2600x1000x3,7</t>
  </si>
  <si>
    <t>WL Maple Alpine Antigrav</t>
  </si>
  <si>
    <t>Červenou barvou jsou označeny výprodejové položky</t>
  </si>
  <si>
    <r>
      <t xml:space="preserve">DM OPTICAL MIRROR Silver AR </t>
    </r>
    <r>
      <rPr>
        <sz val="8"/>
        <rFont val="Arial"/>
        <family val="2"/>
      </rPr>
      <t>(&lt;10 ks)</t>
    </r>
  </si>
  <si>
    <r>
      <t xml:space="preserve">DM OPTICAL MIRROR Silver AR </t>
    </r>
    <r>
      <rPr>
        <sz val="8"/>
        <rFont val="Arial"/>
        <family val="2"/>
      </rPr>
      <t>(&gt;10 ks)</t>
    </r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</si>
</sst>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\ &quot;Kč&quot;"/>
    <numFmt numFmtId="166" formatCode="[$€-2]\ #,##0.00;[Red]\-[$€-2]\ #,##0.00"/>
    <numFmt numFmtId="167" formatCode="#,##0.0_ ;[Red]\-#,##0.0\ "/>
    <numFmt numFmtId="168" formatCode="0.0"/>
  </numFmts>
  <fonts count="60">
    <font>
      <sz val="10"/>
      <name val="Arial"/>
    </font>
    <font>
      <sz val="8"/>
      <name val="Arial"/>
      <family val="2"/>
      <charset val="238"/>
    </font>
    <font>
      <b/>
      <sz val="9"/>
      <color indexed="23"/>
      <name val="Arial"/>
      <family val="2"/>
      <charset val="238"/>
    </font>
    <font>
      <sz val="9"/>
      <name val="Arial"/>
      <family val="2"/>
      <charset val="238"/>
    </font>
    <font>
      <sz val="9"/>
      <color indexed="23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23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color indexed="23"/>
      <name val="Arial"/>
      <family val="2"/>
    </font>
    <font>
      <b/>
      <sz val="10"/>
      <color indexed="23"/>
      <name val="Arial"/>
      <family val="2"/>
      <charset val="238"/>
    </font>
    <font>
      <sz val="8.5"/>
      <name val="Arial"/>
      <family val="2"/>
    </font>
    <font>
      <sz val="9"/>
      <name val="Arial"/>
      <family val="2"/>
      <charset val="238"/>
    </font>
    <font>
      <b/>
      <sz val="8.5"/>
      <name val="Arial"/>
      <family val="2"/>
    </font>
    <font>
      <b/>
      <sz val="8.5"/>
      <name val="Arial"/>
      <family val="2"/>
      <charset val="238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  <charset val="238"/>
    </font>
    <font>
      <sz val="11"/>
      <name val="Arial"/>
      <family val="2"/>
    </font>
    <font>
      <sz val="11"/>
      <color indexed="23"/>
      <name val="Arial"/>
      <family val="2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.5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0"/>
      <color rgb="FFFF0000"/>
      <name val="Arial"/>
      <family val="2"/>
    </font>
    <font>
      <sz val="8.5"/>
      <color rgb="FFFF0000"/>
      <name val="Arial"/>
      <family val="2"/>
    </font>
    <font>
      <b/>
      <sz val="12"/>
      <color theme="0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8.5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8.5"/>
      <color indexed="23"/>
      <name val="Arial"/>
      <family val="2"/>
    </font>
    <font>
      <b/>
      <i/>
      <sz val="11"/>
      <color theme="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9"/>
      <color rgb="FFFF0000"/>
      <name val="Arial"/>
      <family val="2"/>
    </font>
    <font>
      <sz val="10"/>
      <color theme="0" tint="-0.34998626667073579"/>
      <name val="Arial"/>
      <family val="2"/>
    </font>
    <font>
      <i/>
      <sz val="9"/>
      <color rgb="FFFF0000"/>
      <name val="Arial"/>
      <family val="2"/>
      <charset val="238"/>
    </font>
    <font>
      <sz val="11"/>
      <color rgb="FFFF0000"/>
      <name val="Calibri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  <charset val="238"/>
    </font>
    <font>
      <sz val="8.5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3" fillId="0" borderId="0"/>
  </cellStyleXfs>
  <cellXfs count="4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13" fillId="0" borderId="1" xfId="0" quotePrefix="1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64" fontId="31" fillId="0" borderId="0" xfId="0" applyNumberFormat="1" applyFont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164" fontId="3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164" fontId="23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2" fontId="13" fillId="0" borderId="16" xfId="0" quotePrefix="1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right" vertical="center"/>
    </xf>
    <xf numFmtId="164" fontId="20" fillId="0" borderId="30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8" fillId="0" borderId="43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  <xf numFmtId="0" fontId="13" fillId="0" borderId="30" xfId="0" applyFont="1" applyBorder="1" applyAlignment="1">
      <alignment vertical="center"/>
    </xf>
    <xf numFmtId="164" fontId="6" fillId="0" borderId="30" xfId="0" applyNumberFormat="1" applyFont="1" applyBorder="1" applyAlignment="1">
      <alignment horizontal="right" vertical="center"/>
    </xf>
    <xf numFmtId="164" fontId="6" fillId="0" borderId="3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34" fillId="0" borderId="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2" fontId="19" fillId="0" borderId="16" xfId="0" quotePrefix="1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64" fontId="21" fillId="0" borderId="3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164" fontId="14" fillId="0" borderId="1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4" fillId="0" borderId="30" xfId="0" applyNumberFormat="1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vertical="center"/>
    </xf>
    <xf numFmtId="164" fontId="15" fillId="0" borderId="3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2" fontId="13" fillId="0" borderId="4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164" fontId="8" fillId="0" borderId="43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/>
    </xf>
    <xf numFmtId="164" fontId="6" fillId="0" borderId="25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64" fontId="8" fillId="0" borderId="19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center"/>
    </xf>
    <xf numFmtId="164" fontId="8" fillId="0" borderId="25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2" fontId="16" fillId="0" borderId="47" xfId="0" quotePrefix="1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right" vertical="center"/>
    </xf>
    <xf numFmtId="2" fontId="13" fillId="2" borderId="49" xfId="0" quotePrefix="1" applyNumberFormat="1" applyFont="1" applyFill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164" fontId="23" fillId="3" borderId="16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vertical="center"/>
    </xf>
    <xf numFmtId="164" fontId="20" fillId="3" borderId="16" xfId="0" applyNumberFormat="1" applyFont="1" applyFill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2" fontId="46" fillId="0" borderId="17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9" fillId="2" borderId="46" xfId="0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2" fontId="16" fillId="0" borderId="52" xfId="0" quotePrefix="1" applyNumberFormat="1" applyFont="1" applyFill="1" applyBorder="1" applyAlignment="1">
      <alignment horizontal="center" vertical="center"/>
    </xf>
    <xf numFmtId="2" fontId="16" fillId="0" borderId="50" xfId="0" quotePrefix="1" applyNumberFormat="1" applyFont="1" applyFill="1" applyBorder="1" applyAlignment="1">
      <alignment horizontal="center" vertical="center"/>
    </xf>
    <xf numFmtId="2" fontId="16" fillId="0" borderId="53" xfId="0" quotePrefix="1" applyNumberFormat="1" applyFont="1" applyFill="1" applyBorder="1" applyAlignment="1">
      <alignment horizontal="center" vertical="center"/>
    </xf>
    <xf numFmtId="2" fontId="16" fillId="0" borderId="51" xfId="0" quotePrefix="1" applyNumberFormat="1" applyFont="1" applyFill="1" applyBorder="1" applyAlignment="1">
      <alignment horizontal="center" vertical="center"/>
    </xf>
    <xf numFmtId="2" fontId="16" fillId="0" borderId="50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164" fontId="20" fillId="0" borderId="16" xfId="0" applyNumberFormat="1" applyFont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/>
    </xf>
    <xf numFmtId="2" fontId="16" fillId="0" borderId="56" xfId="0" quotePrefix="1" applyNumberFormat="1" applyFont="1" applyFill="1" applyBorder="1" applyAlignment="1">
      <alignment horizontal="center" vertical="center"/>
    </xf>
    <xf numFmtId="2" fontId="14" fillId="0" borderId="43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 vertical="center"/>
    </xf>
    <xf numFmtId="164" fontId="45" fillId="3" borderId="16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vertical="center"/>
    </xf>
    <xf numFmtId="2" fontId="13" fillId="0" borderId="30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vertical="center"/>
    </xf>
    <xf numFmtId="164" fontId="4" fillId="0" borderId="57" xfId="0" applyNumberFormat="1" applyFont="1" applyBorder="1" applyAlignment="1">
      <alignment vertical="center"/>
    </xf>
    <xf numFmtId="164" fontId="4" fillId="0" borderId="58" xfId="0" applyNumberFormat="1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2" fontId="16" fillId="0" borderId="1" xfId="0" quotePrefix="1" applyNumberFormat="1" applyFont="1" applyBorder="1" applyAlignment="1">
      <alignment horizontal="center" vertical="center"/>
    </xf>
    <xf numFmtId="2" fontId="16" fillId="0" borderId="52" xfId="0" applyNumberFormat="1" applyFont="1" applyFill="1" applyBorder="1" applyAlignment="1">
      <alignment horizontal="center" vertical="center"/>
    </xf>
    <xf numFmtId="2" fontId="16" fillId="0" borderId="5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vertical="center"/>
    </xf>
    <xf numFmtId="2" fontId="13" fillId="2" borderId="47" xfId="0" quotePrefix="1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164" fontId="20" fillId="3" borderId="30" xfId="0" applyNumberFormat="1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vertical="center"/>
    </xf>
    <xf numFmtId="164" fontId="48" fillId="0" borderId="1" xfId="0" applyNumberFormat="1" applyFont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16" fillId="0" borderId="51" xfId="0" applyNumberFormat="1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left" vertical="center"/>
    </xf>
    <xf numFmtId="0" fontId="37" fillId="4" borderId="30" xfId="0" applyFont="1" applyFill="1" applyBorder="1" applyAlignment="1">
      <alignment horizontal="left" vertical="center"/>
    </xf>
    <xf numFmtId="2" fontId="37" fillId="4" borderId="30" xfId="0" applyNumberFormat="1" applyFont="1" applyFill="1" applyBorder="1" applyAlignment="1">
      <alignment vertical="center"/>
    </xf>
    <xf numFmtId="0" fontId="37" fillId="4" borderId="30" xfId="0" applyFont="1" applyFill="1" applyBorder="1" applyAlignment="1">
      <alignment vertical="center"/>
    </xf>
    <xf numFmtId="164" fontId="38" fillId="4" borderId="30" xfId="0" applyNumberFormat="1" applyFont="1" applyFill="1" applyBorder="1" applyAlignment="1">
      <alignment horizontal="right" vertical="center"/>
    </xf>
    <xf numFmtId="0" fontId="38" fillId="4" borderId="37" xfId="0" applyFont="1" applyFill="1" applyBorder="1" applyAlignment="1">
      <alignment vertical="center"/>
    </xf>
    <xf numFmtId="0" fontId="37" fillId="4" borderId="1" xfId="0" applyFont="1" applyFill="1" applyBorder="1" applyAlignment="1">
      <alignment horizontal="left" vertical="center"/>
    </xf>
    <xf numFmtId="2" fontId="37" fillId="4" borderId="1" xfId="0" applyNumberFormat="1" applyFont="1" applyFill="1" applyBorder="1" applyAlignment="1">
      <alignment vertical="center"/>
    </xf>
    <xf numFmtId="0" fontId="37" fillId="4" borderId="1" xfId="0" applyFont="1" applyFill="1" applyBorder="1" applyAlignment="1">
      <alignment vertical="center"/>
    </xf>
    <xf numFmtId="164" fontId="38" fillId="4" borderId="1" xfId="0" applyNumberFormat="1" applyFont="1" applyFill="1" applyBorder="1" applyAlignment="1">
      <alignment horizontal="right" vertical="center"/>
    </xf>
    <xf numFmtId="0" fontId="39" fillId="4" borderId="34" xfId="0" applyFont="1" applyFill="1" applyBorder="1" applyAlignment="1">
      <alignment horizontal="left" vertical="center"/>
    </xf>
    <xf numFmtId="2" fontId="38" fillId="4" borderId="35" xfId="0" applyNumberFormat="1" applyFont="1" applyFill="1" applyBorder="1" applyAlignment="1">
      <alignment horizontal="center" vertical="center"/>
    </xf>
    <xf numFmtId="0" fontId="39" fillId="4" borderId="26" xfId="0" applyFont="1" applyFill="1" applyBorder="1" applyAlignment="1">
      <alignment horizontal="left" vertical="center"/>
    </xf>
    <xf numFmtId="0" fontId="42" fillId="4" borderId="16" xfId="0" applyFont="1" applyFill="1" applyBorder="1" applyAlignment="1">
      <alignment horizontal="left" vertical="center"/>
    </xf>
    <xf numFmtId="2" fontId="42" fillId="4" borderId="17" xfId="0" applyNumberFormat="1" applyFont="1" applyFill="1" applyBorder="1" applyAlignment="1">
      <alignment horizontal="center" vertical="center"/>
    </xf>
    <xf numFmtId="0" fontId="39" fillId="4" borderId="26" xfId="0" applyFont="1" applyFill="1" applyBorder="1" applyAlignment="1">
      <alignment vertical="center"/>
    </xf>
    <xf numFmtId="0" fontId="47" fillId="4" borderId="16" xfId="0" applyFont="1" applyFill="1" applyBorder="1" applyAlignment="1">
      <alignment horizontal="left" vertical="center"/>
    </xf>
    <xf numFmtId="2" fontId="39" fillId="4" borderId="17" xfId="0" quotePrefix="1" applyNumberFormat="1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41" fillId="4" borderId="26" xfId="0" applyFont="1" applyFill="1" applyBorder="1" applyAlignment="1">
      <alignment horizontal="left" vertical="center"/>
    </xf>
    <xf numFmtId="0" fontId="37" fillId="4" borderId="16" xfId="0" applyFont="1" applyFill="1" applyBorder="1" applyAlignment="1">
      <alignment horizontal="left" vertical="center"/>
    </xf>
    <xf numFmtId="2" fontId="37" fillId="4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6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164" fontId="7" fillId="3" borderId="30" xfId="0" applyNumberFormat="1" applyFont="1" applyFill="1" applyBorder="1" applyAlignment="1">
      <alignment horizontal="right" vertical="center"/>
    </xf>
    <xf numFmtId="168" fontId="51" fillId="0" borderId="0" xfId="0" applyNumberFormat="1" applyFont="1" applyAlignment="1">
      <alignment horizontal="center" vertical="center"/>
    </xf>
    <xf numFmtId="164" fontId="41" fillId="4" borderId="30" xfId="0" applyNumberFormat="1" applyFont="1" applyFill="1" applyBorder="1" applyAlignment="1">
      <alignment horizontal="center" vertical="center"/>
    </xf>
    <xf numFmtId="164" fontId="41" fillId="4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7" fontId="23" fillId="0" borderId="6" xfId="0" applyNumberFormat="1" applyFont="1" applyFill="1" applyBorder="1" applyAlignment="1">
      <alignment horizontal="center" vertical="center"/>
    </xf>
    <xf numFmtId="165" fontId="23" fillId="0" borderId="30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5" fontId="21" fillId="0" borderId="3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164" fontId="23" fillId="3" borderId="30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8" fillId="0" borderId="30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left" vertical="center"/>
    </xf>
    <xf numFmtId="165" fontId="2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32" fillId="0" borderId="7" xfId="0" applyNumberFormat="1" applyFont="1" applyBorder="1" applyAlignment="1">
      <alignment vertical="center"/>
    </xf>
    <xf numFmtId="165" fontId="21" fillId="0" borderId="31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1" fillId="0" borderId="30" xfId="0" applyNumberFormat="1" applyFont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horizontal="left" vertical="center"/>
    </xf>
    <xf numFmtId="164" fontId="4" fillId="0" borderId="35" xfId="0" applyNumberFormat="1" applyFont="1" applyBorder="1" applyAlignment="1">
      <alignment vertical="center"/>
    </xf>
    <xf numFmtId="164" fontId="4" fillId="0" borderId="59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164" fontId="45" fillId="3" borderId="17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7" fillId="0" borderId="55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2" fontId="16" fillId="0" borderId="10" xfId="0" quotePrefix="1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vertical="center"/>
    </xf>
    <xf numFmtId="49" fontId="7" fillId="0" borderId="64" xfId="0" applyNumberFormat="1" applyFont="1" applyFill="1" applyBorder="1" applyAlignment="1">
      <alignment horizontal="left" vertical="center"/>
    </xf>
    <xf numFmtId="2" fontId="14" fillId="0" borderId="2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2" xfId="0" quotePrefix="1" applyNumberFormat="1" applyFont="1" applyFill="1" applyBorder="1" applyAlignment="1">
      <alignment horizontal="center" vertical="center"/>
    </xf>
    <xf numFmtId="2" fontId="16" fillId="0" borderId="42" xfId="0" quotePrefix="1" applyNumberFormat="1" applyFont="1" applyFill="1" applyBorder="1" applyAlignment="1">
      <alignment horizontal="center" vertical="center"/>
    </xf>
    <xf numFmtId="2" fontId="16" fillId="0" borderId="13" xfId="0" quotePrefix="1" applyNumberFormat="1" applyFont="1" applyFill="1" applyBorder="1" applyAlignment="1">
      <alignment horizontal="center" vertical="center"/>
    </xf>
    <xf numFmtId="2" fontId="16" fillId="0" borderId="19" xfId="0" quotePrefix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0" fontId="34" fillId="0" borderId="61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center" vertical="center"/>
    </xf>
    <xf numFmtId="168" fontId="51" fillId="0" borderId="0" xfId="0" applyNumberFormat="1" applyFont="1" applyFill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64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5" fillId="0" borderId="22" xfId="0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8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16" fillId="0" borderId="60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34" fillId="0" borderId="55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vertical="center"/>
    </xf>
    <xf numFmtId="0" fontId="34" fillId="0" borderId="64" xfId="0" applyFont="1" applyFill="1" applyBorder="1" applyAlignment="1">
      <alignment vertical="center"/>
    </xf>
    <xf numFmtId="0" fontId="35" fillId="0" borderId="24" xfId="0" applyFont="1" applyFill="1" applyBorder="1" applyAlignment="1">
      <alignment horizontal="center" vertical="center"/>
    </xf>
    <xf numFmtId="168" fontId="7" fillId="0" borderId="9" xfId="0" applyNumberFormat="1" applyFont="1" applyFill="1" applyBorder="1" applyAlignment="1">
      <alignment horizontal="center" vertical="center"/>
    </xf>
    <xf numFmtId="168" fontId="7" fillId="0" borderId="6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168" fontId="7" fillId="0" borderId="45" xfId="0" applyNumberFormat="1" applyFont="1" applyFill="1" applyBorder="1" applyAlignment="1">
      <alignment horizontal="center" vertical="center"/>
    </xf>
    <xf numFmtId="168" fontId="20" fillId="0" borderId="9" xfId="0" applyNumberFormat="1" applyFont="1" applyFill="1" applyBorder="1" applyAlignment="1">
      <alignment horizontal="center" vertical="center"/>
    </xf>
    <xf numFmtId="168" fontId="20" fillId="0" borderId="6" xfId="0" applyNumberFormat="1" applyFont="1" applyFill="1" applyBorder="1" applyAlignment="1">
      <alignment horizontal="center" vertical="center"/>
    </xf>
    <xf numFmtId="168" fontId="20" fillId="0" borderId="31" xfId="0" applyNumberFormat="1" applyFont="1" applyFill="1" applyBorder="1" applyAlignment="1">
      <alignment horizontal="center" vertical="center"/>
    </xf>
    <xf numFmtId="168" fontId="20" fillId="0" borderId="12" xfId="0" applyNumberFormat="1" applyFont="1" applyFill="1" applyBorder="1" applyAlignment="1">
      <alignment horizontal="center" vertical="center"/>
    </xf>
    <xf numFmtId="168" fontId="20" fillId="0" borderId="45" xfId="0" applyNumberFormat="1" applyFont="1" applyFill="1" applyBorder="1" applyAlignment="1">
      <alignment horizontal="center" vertical="center"/>
    </xf>
    <xf numFmtId="2" fontId="45" fillId="0" borderId="43" xfId="0" applyNumberFormat="1" applyFont="1" applyFill="1" applyBorder="1" applyAlignment="1">
      <alignment horizontal="center" vertical="center"/>
    </xf>
    <xf numFmtId="2" fontId="45" fillId="0" borderId="19" xfId="0" applyNumberFormat="1" applyFont="1" applyFill="1" applyBorder="1" applyAlignment="1">
      <alignment horizontal="center" vertical="center"/>
    </xf>
    <xf numFmtId="2" fontId="45" fillId="0" borderId="21" xfId="0" applyNumberFormat="1" applyFont="1" applyFill="1" applyBorder="1" applyAlignment="1">
      <alignment horizontal="center" vertical="center"/>
    </xf>
    <xf numFmtId="2" fontId="45" fillId="0" borderId="50" xfId="0" applyNumberFormat="1" applyFont="1" applyFill="1" applyBorder="1" applyAlignment="1">
      <alignment horizontal="center" vertical="center"/>
    </xf>
    <xf numFmtId="2" fontId="45" fillId="0" borderId="36" xfId="0" applyNumberFormat="1" applyFont="1" applyFill="1" applyBorder="1" applyAlignment="1">
      <alignment horizontal="center" vertical="center"/>
    </xf>
    <xf numFmtId="168" fontId="20" fillId="3" borderId="16" xfId="0" applyNumberFormat="1" applyFont="1" applyFill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Border="1" applyAlignment="1">
      <alignment horizontal="center" vertical="center"/>
    </xf>
    <xf numFmtId="168" fontId="20" fillId="0" borderId="39" xfId="0" applyNumberFormat="1" applyFont="1" applyFill="1" applyBorder="1" applyAlignment="1">
      <alignment horizontal="center" vertical="center"/>
    </xf>
    <xf numFmtId="168" fontId="20" fillId="0" borderId="30" xfId="0" applyNumberFormat="1" applyFont="1" applyFill="1" applyBorder="1" applyAlignment="1">
      <alignment horizontal="center" vertical="center"/>
    </xf>
    <xf numFmtId="168" fontId="20" fillId="0" borderId="41" xfId="0" applyNumberFormat="1" applyFont="1" applyFill="1" applyBorder="1" applyAlignment="1">
      <alignment horizontal="center" vertical="center"/>
    </xf>
    <xf numFmtId="168" fontId="22" fillId="0" borderId="30" xfId="0" applyNumberFormat="1" applyFont="1" applyFill="1" applyBorder="1" applyAlignment="1">
      <alignment horizontal="center" vertical="center"/>
    </xf>
    <xf numFmtId="2" fontId="20" fillId="0" borderId="45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2" fontId="16" fillId="2" borderId="49" xfId="0" quotePrefix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2" fontId="16" fillId="0" borderId="0" xfId="0" quotePrefix="1" applyNumberFormat="1" applyFont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center"/>
    </xf>
    <xf numFmtId="2" fontId="16" fillId="4" borderId="17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left" vertical="center"/>
    </xf>
    <xf numFmtId="2" fontId="24" fillId="4" borderId="17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2" fontId="45" fillId="0" borderId="53" xfId="0" applyNumberFormat="1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vertical="center"/>
    </xf>
    <xf numFmtId="168" fontId="7" fillId="0" borderId="33" xfId="0" applyNumberFormat="1" applyFont="1" applyBorder="1" applyAlignment="1">
      <alignment horizontal="center" vertical="center"/>
    </xf>
    <xf numFmtId="168" fontId="7" fillId="0" borderId="23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8" fontId="7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vertical="center"/>
    </xf>
    <xf numFmtId="2" fontId="7" fillId="0" borderId="43" xfId="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5" fillId="5" borderId="36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2" fontId="19" fillId="4" borderId="30" xfId="0" applyNumberFormat="1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2" fontId="19" fillId="4" borderId="1" xfId="0" applyNumberFormat="1" applyFont="1" applyFill="1" applyBorder="1" applyAlignment="1">
      <alignment vertical="center"/>
    </xf>
    <xf numFmtId="2" fontId="5" fillId="4" borderId="35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45" fillId="0" borderId="51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168" fontId="20" fillId="0" borderId="45" xfId="0" applyNumberFormat="1" applyFont="1" applyBorder="1" applyAlignment="1">
      <alignment horizontal="center" vertical="center"/>
    </xf>
    <xf numFmtId="2" fontId="52" fillId="0" borderId="52" xfId="0" applyNumberFormat="1" applyFont="1" applyFill="1" applyBorder="1" applyAlignment="1">
      <alignment horizontal="center" vertical="center"/>
    </xf>
    <xf numFmtId="168" fontId="20" fillId="0" borderId="4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168" fontId="20" fillId="0" borderId="9" xfId="0" applyNumberFormat="1" applyFont="1" applyBorder="1" applyAlignment="1">
      <alignment horizontal="center" vertical="center"/>
    </xf>
    <xf numFmtId="168" fontId="20" fillId="0" borderId="6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2" fontId="16" fillId="0" borderId="62" xfId="0" applyNumberFormat="1" applyFont="1" applyFill="1" applyBorder="1" applyAlignment="1">
      <alignment horizontal="center" vertical="center"/>
    </xf>
    <xf numFmtId="168" fontId="20" fillId="0" borderId="63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13" fillId="0" borderId="43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8" fontId="23" fillId="0" borderId="55" xfId="0" applyNumberFormat="1" applyFont="1" applyBorder="1" applyAlignment="1">
      <alignment horizontal="center" vertical="center"/>
    </xf>
    <xf numFmtId="2" fontId="45" fillId="0" borderId="55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168" fontId="23" fillId="0" borderId="54" xfId="0" applyNumberFormat="1" applyFont="1" applyBorder="1" applyAlignment="1">
      <alignment horizontal="center" vertical="center"/>
    </xf>
    <xf numFmtId="2" fontId="45" fillId="0" borderId="54" xfId="0" applyNumberFormat="1" applyFont="1" applyBorder="1" applyAlignment="1">
      <alignment horizontal="center" vertical="center"/>
    </xf>
    <xf numFmtId="0" fontId="49" fillId="0" borderId="54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68" fontId="23" fillId="0" borderId="54" xfId="0" applyNumberFormat="1" applyFont="1" applyFill="1" applyBorder="1" applyAlignment="1">
      <alignment horizontal="center" vertical="center"/>
    </xf>
    <xf numFmtId="2" fontId="45" fillId="0" borderId="54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3" fillId="0" borderId="25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168" fontId="23" fillId="0" borderId="64" xfId="0" applyNumberFormat="1" applyFont="1" applyBorder="1" applyAlignment="1">
      <alignment horizontal="center" vertical="center"/>
    </xf>
    <xf numFmtId="2" fontId="45" fillId="0" borderId="64" xfId="0" applyNumberFormat="1" applyFont="1" applyBorder="1" applyAlignment="1">
      <alignment horizontal="center" vertical="center"/>
    </xf>
    <xf numFmtId="0" fontId="38" fillId="6" borderId="37" xfId="0" applyFont="1" applyFill="1" applyBorder="1" applyAlignment="1">
      <alignment horizontal="center" vertical="center"/>
    </xf>
    <xf numFmtId="164" fontId="41" fillId="6" borderId="1" xfId="0" applyNumberFormat="1" applyFont="1" applyFill="1" applyBorder="1" applyAlignment="1">
      <alignment horizontal="center" vertical="center"/>
    </xf>
    <xf numFmtId="164" fontId="38" fillId="6" borderId="36" xfId="0" applyNumberFormat="1" applyFont="1" applyFill="1" applyBorder="1" applyAlignment="1">
      <alignment horizontal="center" vertical="center"/>
    </xf>
    <xf numFmtId="0" fontId="38" fillId="6" borderId="24" xfId="0" applyFont="1" applyFill="1" applyBorder="1" applyAlignment="1">
      <alignment horizontal="center" vertical="center"/>
    </xf>
    <xf numFmtId="165" fontId="41" fillId="6" borderId="1" xfId="0" applyNumberFormat="1" applyFont="1" applyFill="1" applyBorder="1" applyAlignment="1">
      <alignment horizontal="center" vertical="center"/>
    </xf>
    <xf numFmtId="0" fontId="38" fillId="6" borderId="44" xfId="0" applyFont="1" applyFill="1" applyBorder="1" applyAlignment="1">
      <alignment horizontal="center" vertical="center"/>
    </xf>
    <xf numFmtId="0" fontId="38" fillId="6" borderId="3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2" fontId="44" fillId="0" borderId="26" xfId="0" applyNumberFormat="1" applyFont="1" applyFill="1" applyBorder="1" applyAlignment="1">
      <alignment horizontal="center" vertical="center"/>
    </xf>
    <xf numFmtId="2" fontId="44" fillId="0" borderId="16" xfId="0" applyNumberFormat="1" applyFont="1" applyFill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/>
    </xf>
    <xf numFmtId="165" fontId="41" fillId="6" borderId="28" xfId="0" applyNumberFormat="1" applyFont="1" applyFill="1" applyBorder="1" applyAlignment="1">
      <alignment horizontal="center" vertical="center"/>
    </xf>
    <xf numFmtId="165" fontId="41" fillId="6" borderId="33" xfId="0" applyNumberFormat="1" applyFont="1" applyFill="1" applyBorder="1" applyAlignment="1">
      <alignment horizontal="center" vertical="center"/>
    </xf>
    <xf numFmtId="165" fontId="41" fillId="6" borderId="43" xfId="0" applyNumberFormat="1" applyFont="1" applyFill="1" applyBorder="1" applyAlignment="1">
      <alignment horizontal="center" vertical="center"/>
    </xf>
    <xf numFmtId="0" fontId="41" fillId="6" borderId="28" xfId="0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center" vertical="center"/>
    </xf>
    <xf numFmtId="0" fontId="41" fillId="6" borderId="43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right" vertical="center"/>
    </xf>
    <xf numFmtId="0" fontId="36" fillId="4" borderId="1" xfId="0" applyFont="1" applyFill="1" applyBorder="1" applyAlignment="1">
      <alignment horizontal="right" vertical="center"/>
    </xf>
    <xf numFmtId="9" fontId="36" fillId="4" borderId="35" xfId="0" applyNumberFormat="1" applyFont="1" applyFill="1" applyBorder="1" applyAlignment="1">
      <alignment horizontal="center" vertical="center"/>
    </xf>
    <xf numFmtId="9" fontId="36" fillId="4" borderId="36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37" fillId="6" borderId="41" xfId="0" applyFont="1" applyFill="1" applyBorder="1" applyAlignment="1">
      <alignment horizontal="center" vertical="center"/>
    </xf>
    <xf numFmtId="0" fontId="37" fillId="6" borderId="39" xfId="0" applyFont="1" applyFill="1" applyBorder="1" applyAlignment="1">
      <alignment horizontal="center" vertical="center"/>
    </xf>
    <xf numFmtId="2" fontId="38" fillId="6" borderId="47" xfId="0" applyNumberFormat="1" applyFont="1" applyFill="1" applyBorder="1" applyAlignment="1">
      <alignment horizontal="center" vertical="center"/>
    </xf>
    <xf numFmtId="2" fontId="38" fillId="6" borderId="48" xfId="0" applyNumberFormat="1" applyFont="1" applyFill="1" applyBorder="1" applyAlignment="1">
      <alignment horizontal="center" vertical="center"/>
    </xf>
    <xf numFmtId="164" fontId="32" fillId="0" borderId="32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0" fontId="5" fillId="5" borderId="44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2" fontId="5" fillId="5" borderId="47" xfId="0" applyNumberFormat="1" applyFont="1" applyFill="1" applyBorder="1" applyAlignment="1">
      <alignment horizontal="center" vertical="center"/>
    </xf>
    <xf numFmtId="2" fontId="5" fillId="5" borderId="48" xfId="0" applyNumberFormat="1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</cellXfs>
  <cellStyles count="2">
    <cellStyle name="normální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48B"/>
      <color rgb="FF00A810"/>
      <color rgb="FF33CC33"/>
      <color rgb="FF009A0F"/>
      <color rgb="FF008A3E"/>
      <color rgb="FF3198BD"/>
      <color rgb="FF007BB8"/>
      <color rgb="FFFFA471"/>
      <color rgb="FFFFB343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Layout" zoomScaleSheetLayoutView="100" workbookViewId="0">
      <selection activeCell="A2" sqref="A2"/>
    </sheetView>
  </sheetViews>
  <sheetFormatPr defaultColWidth="11.42578125" defaultRowHeight="15.75" customHeight="1"/>
  <cols>
    <col min="1" max="1" width="37.42578125" style="50" customWidth="1"/>
    <col min="2" max="2" width="11.5703125" style="16" customWidth="1"/>
    <col min="3" max="3" width="5.140625" style="26" customWidth="1"/>
    <col min="4" max="4" width="6.5703125" style="29" customWidth="1"/>
    <col min="5" max="5" width="9.42578125" style="101" customWidth="1"/>
    <col min="6" max="6" width="7.7109375" style="5" customWidth="1"/>
    <col min="7" max="7" width="6.5703125" style="29" customWidth="1"/>
    <col min="8" max="8" width="9.42578125" style="278" customWidth="1"/>
    <col min="9" max="9" width="7.7109375" style="8" customWidth="1"/>
    <col min="10" max="11" width="10" style="52" customWidth="1"/>
    <col min="12" max="16384" width="11.42578125" style="1"/>
  </cols>
  <sheetData>
    <row r="1" spans="1:11" ht="3.75" customHeight="1" thickBot="1"/>
    <row r="2" spans="1:11" ht="18.75" customHeight="1">
      <c r="A2" s="237" t="s">
        <v>386</v>
      </c>
      <c r="B2" s="238"/>
      <c r="C2" s="239"/>
      <c r="D2" s="240"/>
      <c r="E2" s="268"/>
      <c r="F2" s="241"/>
      <c r="G2" s="473" t="s">
        <v>184</v>
      </c>
      <c r="H2" s="473"/>
      <c r="I2" s="475">
        <v>0</v>
      </c>
    </row>
    <row r="3" spans="1:11" ht="15" customHeight="1" thickBot="1">
      <c r="A3" s="242" t="s">
        <v>422</v>
      </c>
      <c r="B3" s="243"/>
      <c r="C3" s="244"/>
      <c r="D3" s="245"/>
      <c r="E3" s="269"/>
      <c r="F3" s="246"/>
      <c r="G3" s="474"/>
      <c r="H3" s="474"/>
      <c r="I3" s="476"/>
    </row>
    <row r="4" spans="1:11" ht="15" customHeight="1">
      <c r="A4" s="199" t="s">
        <v>383</v>
      </c>
      <c r="B4" s="81"/>
      <c r="C4" s="200"/>
      <c r="D4" s="82"/>
      <c r="E4" s="68"/>
      <c r="F4" s="201"/>
      <c r="G4" s="202"/>
      <c r="H4" s="279"/>
      <c r="I4" s="307"/>
    </row>
    <row r="5" spans="1:11" ht="15" customHeight="1">
      <c r="A5" s="55" t="s">
        <v>186</v>
      </c>
      <c r="B5" s="56"/>
      <c r="C5" s="28"/>
      <c r="F5" s="6"/>
      <c r="G5" s="51"/>
      <c r="H5" s="280"/>
      <c r="I5" s="308"/>
    </row>
    <row r="6" spans="1:11" ht="15" customHeight="1">
      <c r="A6" s="394" t="s">
        <v>434</v>
      </c>
      <c r="B6" s="56"/>
      <c r="C6" s="28"/>
      <c r="F6" s="6"/>
      <c r="G6" s="51" t="s">
        <v>193</v>
      </c>
      <c r="H6" s="280"/>
      <c r="I6" s="308"/>
    </row>
    <row r="7" spans="1:11" ht="3.75" customHeight="1" thickBot="1">
      <c r="A7" s="205"/>
      <c r="B7" s="206"/>
      <c r="C7" s="207"/>
      <c r="D7" s="208"/>
      <c r="E7" s="270"/>
      <c r="F7" s="209"/>
      <c r="G7" s="208"/>
      <c r="H7" s="281"/>
      <c r="I7" s="309"/>
    </row>
    <row r="8" spans="1:11" ht="15.75" customHeight="1">
      <c r="A8" s="459" t="s">
        <v>132</v>
      </c>
      <c r="B8" s="479" t="s">
        <v>171</v>
      </c>
      <c r="C8" s="481" t="s">
        <v>0</v>
      </c>
      <c r="D8" s="470" t="s">
        <v>169</v>
      </c>
      <c r="E8" s="471"/>
      <c r="F8" s="472"/>
      <c r="G8" s="467" t="s">
        <v>170</v>
      </c>
      <c r="H8" s="468"/>
      <c r="I8" s="469"/>
      <c r="J8" s="477" t="str">
        <f>IF($I$2&lt;&gt;0,"Vaše ceny / ks bez DPH","")</f>
        <v/>
      </c>
      <c r="K8" s="478"/>
    </row>
    <row r="9" spans="1:11" s="2" customFormat="1" ht="15.75" customHeight="1" thickBot="1">
      <c r="A9" s="460"/>
      <c r="B9" s="480"/>
      <c r="C9" s="482"/>
      <c r="D9" s="454" t="s">
        <v>1</v>
      </c>
      <c r="E9" s="455" t="s">
        <v>133</v>
      </c>
      <c r="F9" s="456" t="s">
        <v>134</v>
      </c>
      <c r="G9" s="457" t="s">
        <v>1</v>
      </c>
      <c r="H9" s="458" t="s">
        <v>133</v>
      </c>
      <c r="I9" s="456" t="s">
        <v>134</v>
      </c>
      <c r="J9" s="58" t="str">
        <f>IF($I$2&lt;&gt;0,"Bez lep. (NA)","")</f>
        <v/>
      </c>
      <c r="K9" s="58" t="str">
        <f>IF($I$2&lt;&gt;0,"Samolep.(SA)","")</f>
        <v/>
      </c>
    </row>
    <row r="10" spans="1:11" s="3" customFormat="1" ht="18.75" customHeight="1" thickBot="1">
      <c r="A10" s="247" t="s">
        <v>187</v>
      </c>
      <c r="B10" s="238"/>
      <c r="C10" s="248"/>
      <c r="D10" s="223"/>
      <c r="E10" s="108"/>
      <c r="F10" s="224"/>
      <c r="G10" s="223"/>
      <c r="H10" s="282"/>
      <c r="I10" s="234"/>
      <c r="J10" s="53"/>
      <c r="K10" s="53"/>
    </row>
    <row r="11" spans="1:11" s="2" customFormat="1" ht="15.75" customHeight="1">
      <c r="A11" s="314" t="s">
        <v>64</v>
      </c>
      <c r="B11" s="315" t="s">
        <v>2</v>
      </c>
      <c r="C11" s="183">
        <v>2.6</v>
      </c>
      <c r="D11" s="40">
        <v>10120</v>
      </c>
      <c r="E11" s="368">
        <v>2779.5040000000004</v>
      </c>
      <c r="F11" s="369">
        <f t="shared" ref="F11" si="0">E11/C11</f>
        <v>1069.0400000000002</v>
      </c>
      <c r="G11" s="40">
        <v>10125</v>
      </c>
      <c r="H11" s="368">
        <v>3236.0288999999998</v>
      </c>
      <c r="I11" s="369">
        <f t="shared" ref="I11" si="1">H11/C11</f>
        <v>1244.6264999999999</v>
      </c>
      <c r="J11" s="52" t="str">
        <f t="shared" ref="J11:J74" si="2">IF($I$2&lt;&gt;0,E11*(1-$I$2),"")</f>
        <v/>
      </c>
      <c r="K11" s="52" t="str">
        <f t="shared" ref="K11:K72" si="3">IF($I$2&lt;&gt;0,H11*(1-$I$2),"")</f>
        <v/>
      </c>
    </row>
    <row r="12" spans="1:11" s="2" customFormat="1" ht="15.75" customHeight="1">
      <c r="A12" s="262" t="s">
        <v>292</v>
      </c>
      <c r="B12" s="260" t="s">
        <v>2</v>
      </c>
      <c r="C12" s="184">
        <v>2.6</v>
      </c>
      <c r="D12" s="34">
        <v>18424</v>
      </c>
      <c r="E12" s="364">
        <v>3004.5834</v>
      </c>
      <c r="F12" s="370">
        <f t="shared" ref="F12:F43" si="4">E12/C12</f>
        <v>1155.6089999999999</v>
      </c>
      <c r="G12" s="31">
        <v>18443</v>
      </c>
      <c r="H12" s="365">
        <v>3530.5958999999998</v>
      </c>
      <c r="I12" s="371">
        <f t="shared" ref="I12:I57" si="5">H12/C12</f>
        <v>1357.9214999999999</v>
      </c>
      <c r="J12" s="52" t="str">
        <f t="shared" si="2"/>
        <v/>
      </c>
      <c r="K12" s="52" t="str">
        <f t="shared" si="3"/>
        <v/>
      </c>
    </row>
    <row r="13" spans="1:11" s="2" customFormat="1" ht="15.75" customHeight="1">
      <c r="A13" s="262" t="s">
        <v>387</v>
      </c>
      <c r="B13" s="260" t="s">
        <v>2</v>
      </c>
      <c r="C13" s="184">
        <v>2.6</v>
      </c>
      <c r="D13" s="34">
        <v>10135</v>
      </c>
      <c r="E13" s="364">
        <v>2779.5040000000004</v>
      </c>
      <c r="F13" s="371">
        <f t="shared" si="4"/>
        <v>1069.0400000000002</v>
      </c>
      <c r="G13" s="31">
        <v>10139</v>
      </c>
      <c r="H13" s="365">
        <v>3236.0288999999998</v>
      </c>
      <c r="I13" s="371">
        <f t="shared" si="5"/>
        <v>1244.6264999999999</v>
      </c>
      <c r="J13" s="52" t="str">
        <f t="shared" si="2"/>
        <v/>
      </c>
      <c r="K13" s="52" t="str">
        <f t="shared" si="3"/>
        <v/>
      </c>
    </row>
    <row r="14" spans="1:11" s="2" customFormat="1" ht="15.75" customHeight="1">
      <c r="A14" s="262" t="s">
        <v>68</v>
      </c>
      <c r="B14" s="260" t="s">
        <v>2</v>
      </c>
      <c r="C14" s="186">
        <v>2.6</v>
      </c>
      <c r="D14" s="34">
        <v>15290</v>
      </c>
      <c r="E14" s="364">
        <v>2839.9279999999999</v>
      </c>
      <c r="F14" s="371">
        <f t="shared" si="4"/>
        <v>1092.28</v>
      </c>
      <c r="G14" s="34">
        <v>15298</v>
      </c>
      <c r="H14" s="365">
        <v>3294.9422999999997</v>
      </c>
      <c r="I14" s="371">
        <f t="shared" si="5"/>
        <v>1267.2855</v>
      </c>
      <c r="J14" s="52" t="str">
        <f t="shared" si="2"/>
        <v/>
      </c>
      <c r="K14" s="52" t="str">
        <f t="shared" si="3"/>
        <v/>
      </c>
    </row>
    <row r="15" spans="1:11" s="2" customFormat="1" ht="15.75" customHeight="1">
      <c r="A15" s="262" t="s">
        <v>62</v>
      </c>
      <c r="B15" s="260" t="s">
        <v>2</v>
      </c>
      <c r="C15" s="186">
        <v>2.6</v>
      </c>
      <c r="D15" s="34">
        <v>10143</v>
      </c>
      <c r="E15" s="364">
        <v>2779.5040000000004</v>
      </c>
      <c r="F15" s="371">
        <f t="shared" si="4"/>
        <v>1069.0400000000002</v>
      </c>
      <c r="G15" s="34">
        <v>15275</v>
      </c>
      <c r="H15" s="365">
        <v>3236.0288999999998</v>
      </c>
      <c r="I15" s="371">
        <f t="shared" si="5"/>
        <v>1244.6264999999999</v>
      </c>
      <c r="J15" s="52" t="str">
        <f t="shared" si="2"/>
        <v/>
      </c>
      <c r="K15" s="52" t="str">
        <f t="shared" si="3"/>
        <v/>
      </c>
    </row>
    <row r="16" spans="1:11" s="336" customFormat="1" ht="15.75" customHeight="1">
      <c r="A16" s="333" t="s">
        <v>279</v>
      </c>
      <c r="B16" s="260" t="s">
        <v>2</v>
      </c>
      <c r="C16" s="186">
        <v>2.6</v>
      </c>
      <c r="D16" s="334">
        <v>19598</v>
      </c>
      <c r="E16" s="364">
        <v>3185.5316999999995</v>
      </c>
      <c r="F16" s="371">
        <f t="shared" si="4"/>
        <v>1225.2044999999998</v>
      </c>
      <c r="G16" s="334">
        <v>19604</v>
      </c>
      <c r="H16" s="364">
        <v>3694.7118</v>
      </c>
      <c r="I16" s="371">
        <f t="shared" si="5"/>
        <v>1421.0429999999999</v>
      </c>
      <c r="J16" s="52" t="str">
        <f t="shared" si="2"/>
        <v/>
      </c>
      <c r="K16" s="52" t="str">
        <f t="shared" si="3"/>
        <v/>
      </c>
    </row>
    <row r="17" spans="1:11" s="2" customFormat="1" ht="15.75" customHeight="1">
      <c r="A17" s="262" t="s">
        <v>102</v>
      </c>
      <c r="B17" s="260" t="s">
        <v>2</v>
      </c>
      <c r="C17" s="186">
        <v>2.6</v>
      </c>
      <c r="D17" s="34">
        <v>10147</v>
      </c>
      <c r="E17" s="364">
        <v>2779.5040000000004</v>
      </c>
      <c r="F17" s="371">
        <f t="shared" si="4"/>
        <v>1069.0400000000002</v>
      </c>
      <c r="G17" s="34">
        <v>10150</v>
      </c>
      <c r="H17" s="365">
        <v>3236.0288999999998</v>
      </c>
      <c r="I17" s="371">
        <f t="shared" si="5"/>
        <v>1244.6264999999999</v>
      </c>
      <c r="J17" s="52" t="str">
        <f t="shared" si="2"/>
        <v/>
      </c>
      <c r="K17" s="52" t="str">
        <f t="shared" si="3"/>
        <v/>
      </c>
    </row>
    <row r="18" spans="1:11" s="336" customFormat="1" ht="15.75" customHeight="1">
      <c r="A18" s="333" t="s">
        <v>280</v>
      </c>
      <c r="B18" s="260" t="s">
        <v>2</v>
      </c>
      <c r="C18" s="186">
        <v>2.6</v>
      </c>
      <c r="D18" s="334">
        <v>19599</v>
      </c>
      <c r="E18" s="364">
        <v>3185.5316999999995</v>
      </c>
      <c r="F18" s="371">
        <f t="shared" si="4"/>
        <v>1225.2044999999998</v>
      </c>
      <c r="G18" s="334">
        <v>19605</v>
      </c>
      <c r="H18" s="364">
        <v>3694.7118</v>
      </c>
      <c r="I18" s="371">
        <f t="shared" si="5"/>
        <v>1421.0429999999999</v>
      </c>
      <c r="J18" s="52" t="str">
        <f t="shared" si="2"/>
        <v/>
      </c>
      <c r="K18" s="52" t="str">
        <f t="shared" si="3"/>
        <v/>
      </c>
    </row>
    <row r="19" spans="1:11" s="2" customFormat="1" ht="15.75" customHeight="1">
      <c r="A19" s="262" t="s">
        <v>264</v>
      </c>
      <c r="B19" s="260" t="s">
        <v>76</v>
      </c>
      <c r="C19" s="236">
        <v>2.6</v>
      </c>
      <c r="D19" s="34">
        <v>19088</v>
      </c>
      <c r="E19" s="364">
        <v>2874.4559999999997</v>
      </c>
      <c r="F19" s="371">
        <f t="shared" si="4"/>
        <v>1105.56</v>
      </c>
      <c r="G19" s="34">
        <v>19092</v>
      </c>
      <c r="H19" s="365">
        <v>3328.6070999999997</v>
      </c>
      <c r="I19" s="371">
        <f t="shared" si="5"/>
        <v>1280.2334999999998</v>
      </c>
      <c r="J19" s="52" t="str">
        <f t="shared" si="2"/>
        <v/>
      </c>
      <c r="K19" s="52" t="str">
        <f t="shared" si="3"/>
        <v/>
      </c>
    </row>
    <row r="20" spans="1:11" s="2" customFormat="1" ht="15.75" customHeight="1">
      <c r="A20" s="262" t="s">
        <v>388</v>
      </c>
      <c r="B20" s="260" t="s">
        <v>76</v>
      </c>
      <c r="C20" s="236">
        <v>2.6</v>
      </c>
      <c r="D20" s="34">
        <v>19087</v>
      </c>
      <c r="E20" s="364">
        <v>2192.5279999999998</v>
      </c>
      <c r="F20" s="371">
        <f t="shared" si="4"/>
        <v>843.27999999999986</v>
      </c>
      <c r="G20" s="34">
        <v>19091</v>
      </c>
      <c r="H20" s="365">
        <v>2732.0279999999998</v>
      </c>
      <c r="I20" s="371">
        <f t="shared" si="5"/>
        <v>1050.78</v>
      </c>
      <c r="J20" s="52" t="str">
        <f t="shared" si="2"/>
        <v/>
      </c>
      <c r="K20" s="52" t="str">
        <f t="shared" si="3"/>
        <v/>
      </c>
    </row>
    <row r="21" spans="1:11" s="336" customFormat="1" ht="15.75" customHeight="1">
      <c r="A21" s="333" t="s">
        <v>265</v>
      </c>
      <c r="B21" s="260" t="s">
        <v>76</v>
      </c>
      <c r="C21" s="186">
        <v>2.6</v>
      </c>
      <c r="D21" s="334">
        <v>19098</v>
      </c>
      <c r="E21" s="364">
        <v>2999.62</v>
      </c>
      <c r="F21" s="371">
        <f t="shared" si="4"/>
        <v>1153.6999999999998</v>
      </c>
      <c r="G21" s="334">
        <v>19103</v>
      </c>
      <c r="H21" s="364">
        <v>3433.8095999999996</v>
      </c>
      <c r="I21" s="371">
        <f t="shared" si="5"/>
        <v>1320.6959999999997</v>
      </c>
      <c r="J21" s="52" t="str">
        <f t="shared" si="2"/>
        <v/>
      </c>
      <c r="K21" s="52" t="str">
        <f t="shared" si="3"/>
        <v/>
      </c>
    </row>
    <row r="22" spans="1:11" s="336" customFormat="1" ht="15.75" customHeight="1">
      <c r="A22" s="333" t="s">
        <v>266</v>
      </c>
      <c r="B22" s="260" t="s">
        <v>76</v>
      </c>
      <c r="C22" s="186">
        <v>2.6</v>
      </c>
      <c r="D22" s="334">
        <v>19089</v>
      </c>
      <c r="E22" s="364">
        <v>2775.1879999999996</v>
      </c>
      <c r="F22" s="371">
        <f t="shared" si="4"/>
        <v>1067.3799999999999</v>
      </c>
      <c r="G22" s="334">
        <v>19093</v>
      </c>
      <c r="H22" s="364">
        <v>3214.9883999999993</v>
      </c>
      <c r="I22" s="371">
        <f t="shared" si="5"/>
        <v>1236.5339999999997</v>
      </c>
      <c r="J22" s="52" t="str">
        <f t="shared" si="2"/>
        <v/>
      </c>
      <c r="K22" s="52" t="str">
        <f t="shared" si="3"/>
        <v/>
      </c>
    </row>
    <row r="23" spans="1:11" s="338" customFormat="1" ht="15.75" customHeight="1">
      <c r="A23" s="333" t="s">
        <v>267</v>
      </c>
      <c r="B23" s="260" t="s">
        <v>76</v>
      </c>
      <c r="C23" s="186">
        <v>2.6</v>
      </c>
      <c r="D23" s="334">
        <v>19097</v>
      </c>
      <c r="E23" s="364">
        <v>3564.2606999999998</v>
      </c>
      <c r="F23" s="371">
        <f t="shared" si="4"/>
        <v>1370.8694999999998</v>
      </c>
      <c r="G23" s="334">
        <v>19102</v>
      </c>
      <c r="H23" s="364">
        <v>4073.4407999999994</v>
      </c>
      <c r="I23" s="371">
        <f t="shared" si="5"/>
        <v>1566.7079999999996</v>
      </c>
      <c r="J23" s="52" t="str">
        <f t="shared" si="2"/>
        <v/>
      </c>
      <c r="K23" s="52" t="str">
        <f t="shared" si="3"/>
        <v/>
      </c>
    </row>
    <row r="24" spans="1:11" s="338" customFormat="1" ht="15.75" customHeight="1">
      <c r="A24" s="333" t="s">
        <v>268</v>
      </c>
      <c r="B24" s="260" t="s">
        <v>76</v>
      </c>
      <c r="C24" s="186">
        <v>2.6</v>
      </c>
      <c r="D24" s="334">
        <v>19392</v>
      </c>
      <c r="E24" s="364">
        <v>2775.1879999999996</v>
      </c>
      <c r="F24" s="371">
        <f t="shared" si="4"/>
        <v>1067.3799999999999</v>
      </c>
      <c r="G24" s="334">
        <v>19395</v>
      </c>
      <c r="H24" s="364">
        <v>3214.9883999999993</v>
      </c>
      <c r="I24" s="371">
        <f t="shared" si="5"/>
        <v>1236.5339999999997</v>
      </c>
      <c r="J24" s="52" t="str">
        <f t="shared" si="2"/>
        <v/>
      </c>
      <c r="K24" s="52" t="str">
        <f t="shared" si="3"/>
        <v/>
      </c>
    </row>
    <row r="25" spans="1:11" s="338" customFormat="1" ht="15.75" customHeight="1">
      <c r="A25" s="333" t="s">
        <v>256</v>
      </c>
      <c r="B25" s="260" t="s">
        <v>2</v>
      </c>
      <c r="C25" s="184">
        <v>2.6</v>
      </c>
      <c r="D25" s="334">
        <v>19390</v>
      </c>
      <c r="E25" s="364">
        <v>2701.8159999999998</v>
      </c>
      <c r="F25" s="371">
        <f t="shared" si="4"/>
        <v>1039.1599999999999</v>
      </c>
      <c r="G25" s="334">
        <v>19393</v>
      </c>
      <c r="H25" s="365">
        <v>3143.4506999999999</v>
      </c>
      <c r="I25" s="371">
        <f t="shared" si="5"/>
        <v>1209.0194999999999</v>
      </c>
      <c r="J25" s="52" t="str">
        <f t="shared" si="2"/>
        <v/>
      </c>
      <c r="K25" s="52" t="str">
        <f t="shared" si="3"/>
        <v/>
      </c>
    </row>
    <row r="26" spans="1:11" ht="15.75" customHeight="1">
      <c r="A26" s="263" t="s">
        <v>260</v>
      </c>
      <c r="B26" s="57" t="s">
        <v>2</v>
      </c>
      <c r="C26" s="187">
        <v>2.6</v>
      </c>
      <c r="D26" s="31">
        <v>19325</v>
      </c>
      <c r="E26" s="364">
        <v>2796.7679999999996</v>
      </c>
      <c r="F26" s="371">
        <f t="shared" si="4"/>
        <v>1075.6799999999998</v>
      </c>
      <c r="G26" s="34">
        <v>19336</v>
      </c>
      <c r="H26" s="365">
        <v>3252.8612999999996</v>
      </c>
      <c r="I26" s="371">
        <f t="shared" si="5"/>
        <v>1251.1004999999998</v>
      </c>
      <c r="J26" s="52" t="str">
        <f t="shared" si="2"/>
        <v/>
      </c>
      <c r="K26" s="52" t="str">
        <f t="shared" si="3"/>
        <v/>
      </c>
    </row>
    <row r="27" spans="1:11" s="338" customFormat="1" ht="15.75" customHeight="1">
      <c r="A27" s="333" t="s">
        <v>258</v>
      </c>
      <c r="B27" s="260" t="s">
        <v>2</v>
      </c>
      <c r="C27" s="186">
        <v>2.6</v>
      </c>
      <c r="D27" s="334">
        <v>19396</v>
      </c>
      <c r="E27" s="364">
        <v>2701.8159999999998</v>
      </c>
      <c r="F27" s="371">
        <f t="shared" si="4"/>
        <v>1039.1599999999999</v>
      </c>
      <c r="G27" s="334">
        <v>19397</v>
      </c>
      <c r="H27" s="364">
        <v>3143.4506999999999</v>
      </c>
      <c r="I27" s="371">
        <f t="shared" si="5"/>
        <v>1209.0194999999999</v>
      </c>
      <c r="J27" s="52" t="str">
        <f t="shared" si="2"/>
        <v/>
      </c>
      <c r="K27" s="52" t="str">
        <f t="shared" si="3"/>
        <v/>
      </c>
    </row>
    <row r="28" spans="1:11" ht="15.75" customHeight="1">
      <c r="A28" s="263" t="s">
        <v>261</v>
      </c>
      <c r="B28" s="57" t="s">
        <v>2</v>
      </c>
      <c r="C28" s="187">
        <v>2.6</v>
      </c>
      <c r="D28" s="31">
        <v>19011</v>
      </c>
      <c r="E28" s="364">
        <v>2796.7679999999996</v>
      </c>
      <c r="F28" s="371">
        <f t="shared" si="4"/>
        <v>1075.6799999999998</v>
      </c>
      <c r="G28" s="31">
        <v>19022</v>
      </c>
      <c r="H28" s="365">
        <v>3252.8612999999996</v>
      </c>
      <c r="I28" s="371">
        <f t="shared" si="5"/>
        <v>1251.1004999999998</v>
      </c>
      <c r="J28" s="52" t="str">
        <f t="shared" si="2"/>
        <v/>
      </c>
      <c r="K28" s="52" t="str">
        <f t="shared" si="3"/>
        <v/>
      </c>
    </row>
    <row r="29" spans="1:11" ht="15.75" customHeight="1">
      <c r="A29" s="262" t="s">
        <v>389</v>
      </c>
      <c r="B29" s="260" t="s">
        <v>2</v>
      </c>
      <c r="C29" s="236">
        <v>2.6</v>
      </c>
      <c r="D29" s="34">
        <v>19199</v>
      </c>
      <c r="E29" s="364">
        <v>2796.7679999999996</v>
      </c>
      <c r="F29" s="371">
        <f t="shared" si="4"/>
        <v>1075.6799999999998</v>
      </c>
      <c r="G29" s="34">
        <v>19207</v>
      </c>
      <c r="H29" s="364">
        <v>3252.8612999999996</v>
      </c>
      <c r="I29" s="371">
        <f t="shared" si="5"/>
        <v>1251.1004999999998</v>
      </c>
      <c r="J29" s="52" t="str">
        <f t="shared" si="2"/>
        <v/>
      </c>
      <c r="K29" s="52" t="str">
        <f t="shared" si="3"/>
        <v/>
      </c>
    </row>
    <row r="30" spans="1:11" ht="15.75" customHeight="1">
      <c r="A30" s="263" t="s">
        <v>390</v>
      </c>
      <c r="B30" s="57" t="s">
        <v>2</v>
      </c>
      <c r="C30" s="187">
        <v>2.6</v>
      </c>
      <c r="D30" s="31">
        <v>19010</v>
      </c>
      <c r="E30" s="364">
        <v>2796.7679999999996</v>
      </c>
      <c r="F30" s="371">
        <f t="shared" si="4"/>
        <v>1075.6799999999998</v>
      </c>
      <c r="G30" s="31">
        <v>19021</v>
      </c>
      <c r="H30" s="365">
        <v>3252.8612999999996</v>
      </c>
      <c r="I30" s="371">
        <f t="shared" si="5"/>
        <v>1251.1004999999998</v>
      </c>
      <c r="J30" s="52" t="str">
        <f t="shared" si="2"/>
        <v/>
      </c>
      <c r="K30" s="52" t="str">
        <f t="shared" si="3"/>
        <v/>
      </c>
    </row>
    <row r="31" spans="1:11" s="338" customFormat="1" ht="15.75" customHeight="1">
      <c r="A31" s="306" t="s">
        <v>257</v>
      </c>
      <c r="B31" s="57" t="s">
        <v>2</v>
      </c>
      <c r="C31" s="184">
        <v>2.6</v>
      </c>
      <c r="D31" s="339">
        <v>19391</v>
      </c>
      <c r="E31" s="364">
        <v>2701.8159999999998</v>
      </c>
      <c r="F31" s="371">
        <f t="shared" si="4"/>
        <v>1039.1599999999999</v>
      </c>
      <c r="G31" s="339">
        <v>19394</v>
      </c>
      <c r="H31" s="365">
        <v>3143.4506999999999</v>
      </c>
      <c r="I31" s="371">
        <f t="shared" si="5"/>
        <v>1209.0194999999999</v>
      </c>
      <c r="J31" s="52" t="str">
        <f t="shared" si="2"/>
        <v/>
      </c>
      <c r="K31" s="52" t="str">
        <f t="shared" si="3"/>
        <v/>
      </c>
    </row>
    <row r="32" spans="1:11" s="312" customFormat="1" ht="15" customHeight="1">
      <c r="A32" s="262" t="s">
        <v>391</v>
      </c>
      <c r="B32" s="260" t="s">
        <v>2</v>
      </c>
      <c r="C32" s="187">
        <v>2.6</v>
      </c>
      <c r="D32" s="34">
        <v>19326</v>
      </c>
      <c r="E32" s="364">
        <v>2796.7679999999996</v>
      </c>
      <c r="F32" s="371">
        <f t="shared" si="4"/>
        <v>1075.6799999999998</v>
      </c>
      <c r="G32" s="34">
        <v>19337</v>
      </c>
      <c r="H32" s="365">
        <v>3252.8612999999996</v>
      </c>
      <c r="I32" s="371">
        <f t="shared" si="5"/>
        <v>1251.1004999999998</v>
      </c>
      <c r="J32" s="52" t="str">
        <f t="shared" si="2"/>
        <v/>
      </c>
      <c r="K32" s="52" t="str">
        <f t="shared" si="3"/>
        <v/>
      </c>
    </row>
    <row r="33" spans="1:11" s="338" customFormat="1" ht="15.75" customHeight="1">
      <c r="A33" s="333" t="s">
        <v>201</v>
      </c>
      <c r="B33" s="260" t="s">
        <v>214</v>
      </c>
      <c r="C33" s="186">
        <v>2.6</v>
      </c>
      <c r="D33" s="334">
        <v>18575</v>
      </c>
      <c r="E33" s="364">
        <v>2701.8159999999998</v>
      </c>
      <c r="F33" s="371">
        <f t="shared" si="4"/>
        <v>1039.1599999999999</v>
      </c>
      <c r="G33" s="334">
        <v>18589</v>
      </c>
      <c r="H33" s="364">
        <v>3143.4506999999999</v>
      </c>
      <c r="I33" s="371">
        <f t="shared" si="5"/>
        <v>1209.0194999999999</v>
      </c>
      <c r="J33" s="52" t="str">
        <f t="shared" si="2"/>
        <v/>
      </c>
      <c r="K33" s="52" t="str">
        <f t="shared" si="3"/>
        <v/>
      </c>
    </row>
    <row r="34" spans="1:11" ht="15.75" customHeight="1">
      <c r="A34" s="262" t="s">
        <v>392</v>
      </c>
      <c r="B34" s="260" t="s">
        <v>2</v>
      </c>
      <c r="C34" s="184">
        <v>2.6</v>
      </c>
      <c r="D34" s="34">
        <v>17272</v>
      </c>
      <c r="E34" s="364">
        <v>2779.5040000000004</v>
      </c>
      <c r="F34" s="371">
        <f t="shared" si="4"/>
        <v>1069.0400000000002</v>
      </c>
      <c r="G34" s="34">
        <v>17273</v>
      </c>
      <c r="H34" s="365">
        <v>3236.0288999999998</v>
      </c>
      <c r="I34" s="371">
        <f t="shared" si="5"/>
        <v>1244.6264999999999</v>
      </c>
      <c r="J34" s="52" t="str">
        <f t="shared" si="2"/>
        <v/>
      </c>
      <c r="K34" s="52" t="str">
        <f t="shared" si="3"/>
        <v/>
      </c>
    </row>
    <row r="35" spans="1:11" s="312" customFormat="1" ht="15" customHeight="1">
      <c r="A35" s="263" t="s">
        <v>105</v>
      </c>
      <c r="B35" s="57" t="s">
        <v>2</v>
      </c>
      <c r="C35" s="187">
        <v>2.6</v>
      </c>
      <c r="D35" s="31">
        <v>12418</v>
      </c>
      <c r="E35" s="364">
        <v>2568.02</v>
      </c>
      <c r="F35" s="371">
        <f t="shared" si="4"/>
        <v>987.69999999999993</v>
      </c>
      <c r="G35" s="188">
        <v>12432</v>
      </c>
      <c r="H35" s="365">
        <v>3029.8319999999999</v>
      </c>
      <c r="I35" s="371">
        <f t="shared" si="5"/>
        <v>1165.32</v>
      </c>
      <c r="J35" s="52" t="str">
        <f t="shared" si="2"/>
        <v/>
      </c>
      <c r="K35" s="52" t="str">
        <f t="shared" si="3"/>
        <v/>
      </c>
    </row>
    <row r="36" spans="1:11" ht="15.75" customHeight="1">
      <c r="A36" s="262" t="s">
        <v>393</v>
      </c>
      <c r="B36" s="260" t="s">
        <v>2</v>
      </c>
      <c r="C36" s="186">
        <v>2.6</v>
      </c>
      <c r="D36" s="34">
        <v>13808</v>
      </c>
      <c r="E36" s="364">
        <v>2779.5040000000004</v>
      </c>
      <c r="F36" s="371">
        <f t="shared" si="4"/>
        <v>1069.0400000000002</v>
      </c>
      <c r="G36" s="34">
        <v>13810</v>
      </c>
      <c r="H36" s="364">
        <v>3236.0288999999998</v>
      </c>
      <c r="I36" s="371">
        <f t="shared" si="5"/>
        <v>1244.6264999999999</v>
      </c>
      <c r="J36" s="52" t="str">
        <f t="shared" si="2"/>
        <v/>
      </c>
      <c r="K36" s="52" t="str">
        <f t="shared" si="3"/>
        <v/>
      </c>
    </row>
    <row r="37" spans="1:11" s="340" customFormat="1" ht="15" customHeight="1">
      <c r="A37" s="333" t="s">
        <v>394</v>
      </c>
      <c r="B37" s="260" t="s">
        <v>2</v>
      </c>
      <c r="C37" s="184">
        <v>2.6</v>
      </c>
      <c r="D37" s="334">
        <v>19600</v>
      </c>
      <c r="E37" s="364">
        <v>3185.5316999999995</v>
      </c>
      <c r="F37" s="371">
        <f t="shared" si="4"/>
        <v>1225.2044999999998</v>
      </c>
      <c r="G37" s="334">
        <v>19606</v>
      </c>
      <c r="H37" s="365">
        <v>3694.7118</v>
      </c>
      <c r="I37" s="371">
        <f t="shared" si="5"/>
        <v>1421.0429999999999</v>
      </c>
      <c r="J37" s="52" t="str">
        <f t="shared" si="2"/>
        <v/>
      </c>
      <c r="K37" s="52" t="str">
        <f t="shared" si="3"/>
        <v/>
      </c>
    </row>
    <row r="38" spans="1:11" ht="15.75" customHeight="1">
      <c r="A38" s="262" t="s">
        <v>106</v>
      </c>
      <c r="B38" s="260" t="s">
        <v>2</v>
      </c>
      <c r="C38" s="184">
        <v>2.6</v>
      </c>
      <c r="D38" s="34">
        <v>10213</v>
      </c>
      <c r="E38" s="364">
        <v>2779.5040000000004</v>
      </c>
      <c r="F38" s="371">
        <f t="shared" si="4"/>
        <v>1069.0400000000002</v>
      </c>
      <c r="G38" s="34">
        <v>13807</v>
      </c>
      <c r="H38" s="365">
        <v>3236.0288999999998</v>
      </c>
      <c r="I38" s="371">
        <f t="shared" si="5"/>
        <v>1244.6264999999999</v>
      </c>
      <c r="J38" s="52" t="str">
        <f t="shared" si="2"/>
        <v/>
      </c>
      <c r="K38" s="52" t="str">
        <f t="shared" si="3"/>
        <v/>
      </c>
    </row>
    <row r="39" spans="1:11" s="312" customFormat="1" ht="16.5" customHeight="1">
      <c r="A39" s="262" t="s">
        <v>97</v>
      </c>
      <c r="B39" s="260" t="s">
        <v>2</v>
      </c>
      <c r="C39" s="186">
        <v>2.6</v>
      </c>
      <c r="D39" s="34">
        <v>10169</v>
      </c>
      <c r="E39" s="364">
        <v>2252.9520000000002</v>
      </c>
      <c r="F39" s="371">
        <f t="shared" si="4"/>
        <v>866.5200000000001</v>
      </c>
      <c r="G39" s="34">
        <v>10175</v>
      </c>
      <c r="H39" s="364">
        <v>2792.4520000000002</v>
      </c>
      <c r="I39" s="371">
        <f t="shared" si="5"/>
        <v>1074.02</v>
      </c>
      <c r="J39" s="52" t="str">
        <f t="shared" si="2"/>
        <v/>
      </c>
      <c r="K39" s="52" t="str">
        <f t="shared" si="3"/>
        <v/>
      </c>
    </row>
    <row r="40" spans="1:11" ht="15" customHeight="1">
      <c r="A40" s="263" t="s">
        <v>99</v>
      </c>
      <c r="B40" s="57" t="s">
        <v>2</v>
      </c>
      <c r="C40" s="184">
        <v>2.6</v>
      </c>
      <c r="D40" s="31">
        <v>10181</v>
      </c>
      <c r="E40" s="365">
        <v>2779.5040000000004</v>
      </c>
      <c r="F40" s="371">
        <f t="shared" si="4"/>
        <v>1069.0400000000002</v>
      </c>
      <c r="G40" s="31">
        <v>10187</v>
      </c>
      <c r="H40" s="365">
        <v>3236.0288999999998</v>
      </c>
      <c r="I40" s="371">
        <f t="shared" si="5"/>
        <v>1244.6264999999999</v>
      </c>
      <c r="J40" s="52" t="str">
        <f t="shared" si="2"/>
        <v/>
      </c>
      <c r="K40" s="52" t="str">
        <f t="shared" si="3"/>
        <v/>
      </c>
    </row>
    <row r="41" spans="1:11" ht="15.75" customHeight="1">
      <c r="A41" s="262" t="s">
        <v>99</v>
      </c>
      <c r="B41" s="260" t="s">
        <v>3</v>
      </c>
      <c r="C41" s="186">
        <v>2</v>
      </c>
      <c r="D41" s="34">
        <v>10178</v>
      </c>
      <c r="E41" s="364">
        <v>2140.7359999999999</v>
      </c>
      <c r="F41" s="371">
        <f t="shared" si="4"/>
        <v>1070.3679999999999</v>
      </c>
      <c r="G41" s="34">
        <v>10186</v>
      </c>
      <c r="H41" s="365">
        <v>2555.0720000000001</v>
      </c>
      <c r="I41" s="371">
        <f t="shared" si="5"/>
        <v>1277.5360000000001</v>
      </c>
      <c r="J41" s="52" t="str">
        <f t="shared" si="2"/>
        <v/>
      </c>
      <c r="K41" s="52" t="str">
        <f t="shared" si="3"/>
        <v/>
      </c>
    </row>
    <row r="42" spans="1:11" ht="15" customHeight="1">
      <c r="A42" s="262" t="s">
        <v>86</v>
      </c>
      <c r="B42" s="260" t="s">
        <v>2</v>
      </c>
      <c r="C42" s="186">
        <v>2.6</v>
      </c>
      <c r="D42" s="34">
        <v>10222</v>
      </c>
      <c r="E42" s="364">
        <v>2779.5040000000004</v>
      </c>
      <c r="F42" s="371">
        <f t="shared" si="4"/>
        <v>1069.0400000000002</v>
      </c>
      <c r="G42" s="34">
        <v>11504</v>
      </c>
      <c r="H42" s="365">
        <v>3236.0288999999998</v>
      </c>
      <c r="I42" s="371">
        <f t="shared" si="5"/>
        <v>1244.6264999999999</v>
      </c>
      <c r="J42" s="52" t="str">
        <f t="shared" si="2"/>
        <v/>
      </c>
      <c r="K42" s="52" t="str">
        <f t="shared" si="3"/>
        <v/>
      </c>
    </row>
    <row r="43" spans="1:11" ht="15.75" customHeight="1">
      <c r="A43" s="262" t="s">
        <v>69</v>
      </c>
      <c r="B43" s="260" t="s">
        <v>2</v>
      </c>
      <c r="C43" s="186">
        <v>2.6</v>
      </c>
      <c r="D43" s="34">
        <v>15291</v>
      </c>
      <c r="E43" s="364">
        <v>2839.9279999999999</v>
      </c>
      <c r="F43" s="371">
        <f t="shared" si="4"/>
        <v>1092.28</v>
      </c>
      <c r="G43" s="34">
        <v>15299</v>
      </c>
      <c r="H43" s="365">
        <v>3294.9422999999997</v>
      </c>
      <c r="I43" s="371">
        <f t="shared" si="5"/>
        <v>1267.2855</v>
      </c>
      <c r="J43" s="52" t="str">
        <f t="shared" si="2"/>
        <v/>
      </c>
      <c r="K43" s="52" t="str">
        <f t="shared" si="3"/>
        <v/>
      </c>
    </row>
    <row r="44" spans="1:11" ht="15.75" customHeight="1">
      <c r="A44" s="262" t="s">
        <v>384</v>
      </c>
      <c r="B44" s="260" t="s">
        <v>2</v>
      </c>
      <c r="C44" s="186">
        <v>2.6</v>
      </c>
      <c r="D44" s="34">
        <v>20500</v>
      </c>
      <c r="E44" s="364">
        <v>1674.6079999999997</v>
      </c>
      <c r="F44" s="371">
        <f t="shared" ref="F44:F75" si="6">E44/C44</f>
        <v>644.07999999999981</v>
      </c>
      <c r="G44" s="34">
        <v>20502</v>
      </c>
      <c r="H44" s="365">
        <v>2214.1079999999997</v>
      </c>
      <c r="I44" s="371">
        <f t="shared" si="5"/>
        <v>851.57999999999981</v>
      </c>
      <c r="J44" s="52" t="str">
        <f t="shared" si="2"/>
        <v/>
      </c>
      <c r="K44" s="52" t="str">
        <f t="shared" si="3"/>
        <v/>
      </c>
    </row>
    <row r="45" spans="1:11" s="338" customFormat="1" ht="15.75" customHeight="1">
      <c r="A45" s="333" t="s">
        <v>236</v>
      </c>
      <c r="B45" s="260" t="s">
        <v>214</v>
      </c>
      <c r="C45" s="186">
        <v>2.6</v>
      </c>
      <c r="D45" s="334">
        <v>18573</v>
      </c>
      <c r="E45" s="364">
        <v>2701.8159999999998</v>
      </c>
      <c r="F45" s="371">
        <f t="shared" si="6"/>
        <v>1039.1599999999999</v>
      </c>
      <c r="G45" s="334">
        <v>18587</v>
      </c>
      <c r="H45" s="365">
        <v>3143.4506999999999</v>
      </c>
      <c r="I45" s="371">
        <f t="shared" si="5"/>
        <v>1209.0194999999999</v>
      </c>
      <c r="J45" s="52" t="str">
        <f t="shared" si="2"/>
        <v/>
      </c>
      <c r="K45" s="52" t="str">
        <f t="shared" si="3"/>
        <v/>
      </c>
    </row>
    <row r="46" spans="1:11" ht="15.75" customHeight="1">
      <c r="A46" s="262" t="s">
        <v>5</v>
      </c>
      <c r="B46" s="260" t="s">
        <v>2</v>
      </c>
      <c r="C46" s="186">
        <v>2.6</v>
      </c>
      <c r="D46" s="34">
        <v>10193</v>
      </c>
      <c r="E46" s="364">
        <v>2568.02</v>
      </c>
      <c r="F46" s="371">
        <f t="shared" si="6"/>
        <v>987.69999999999993</v>
      </c>
      <c r="G46" s="34">
        <v>10199</v>
      </c>
      <c r="H46" s="365">
        <v>3029.8319999999999</v>
      </c>
      <c r="I46" s="371">
        <f t="shared" si="5"/>
        <v>1165.32</v>
      </c>
      <c r="J46" s="52" t="str">
        <f t="shared" si="2"/>
        <v/>
      </c>
      <c r="K46" s="52" t="str">
        <f t="shared" si="3"/>
        <v/>
      </c>
    </row>
    <row r="47" spans="1:11" ht="15.75" customHeight="1">
      <c r="A47" s="317" t="s">
        <v>213</v>
      </c>
      <c r="B47" s="260" t="s">
        <v>214</v>
      </c>
      <c r="C47" s="236">
        <v>2.6</v>
      </c>
      <c r="D47" s="34">
        <v>18433</v>
      </c>
      <c r="E47" s="364">
        <v>3004.5834</v>
      </c>
      <c r="F47" s="371">
        <f t="shared" si="6"/>
        <v>1155.6089999999999</v>
      </c>
      <c r="G47" s="34">
        <v>18442</v>
      </c>
      <c r="H47" s="364">
        <v>3530.5958999999998</v>
      </c>
      <c r="I47" s="371">
        <f t="shared" si="5"/>
        <v>1357.9214999999999</v>
      </c>
      <c r="J47" s="52" t="str">
        <f t="shared" si="2"/>
        <v/>
      </c>
      <c r="K47" s="52" t="str">
        <f t="shared" si="3"/>
        <v/>
      </c>
    </row>
    <row r="48" spans="1:11" ht="15.75" customHeight="1">
      <c r="A48" s="262" t="s">
        <v>103</v>
      </c>
      <c r="B48" s="260" t="s">
        <v>2</v>
      </c>
      <c r="C48" s="186">
        <v>2.6</v>
      </c>
      <c r="D48" s="34">
        <v>12416</v>
      </c>
      <c r="E48" s="364">
        <v>2779.5040000000004</v>
      </c>
      <c r="F48" s="371">
        <f t="shared" si="6"/>
        <v>1069.0400000000002</v>
      </c>
      <c r="G48" s="34">
        <v>12430</v>
      </c>
      <c r="H48" s="365">
        <v>3236.0288999999998</v>
      </c>
      <c r="I48" s="371">
        <f t="shared" si="5"/>
        <v>1244.6264999999999</v>
      </c>
      <c r="J48" s="52" t="str">
        <f t="shared" si="2"/>
        <v/>
      </c>
      <c r="K48" s="52" t="str">
        <f t="shared" si="3"/>
        <v/>
      </c>
    </row>
    <row r="49" spans="1:11" ht="15.75" customHeight="1">
      <c r="A49" s="263" t="s">
        <v>104</v>
      </c>
      <c r="B49" s="57" t="s">
        <v>2</v>
      </c>
      <c r="C49" s="187">
        <v>2.6</v>
      </c>
      <c r="D49" s="31">
        <v>12417</v>
      </c>
      <c r="E49" s="365">
        <v>2568.02</v>
      </c>
      <c r="F49" s="371">
        <f t="shared" si="6"/>
        <v>987.69999999999993</v>
      </c>
      <c r="G49" s="31">
        <v>12433</v>
      </c>
      <c r="H49" s="365">
        <v>3029.8319999999999</v>
      </c>
      <c r="I49" s="371">
        <f t="shared" si="5"/>
        <v>1165.32</v>
      </c>
      <c r="J49" s="52" t="str">
        <f t="shared" si="2"/>
        <v/>
      </c>
      <c r="K49" s="52" t="str">
        <f t="shared" si="3"/>
        <v/>
      </c>
    </row>
    <row r="50" spans="1:11" ht="15.75" customHeight="1">
      <c r="A50" s="262" t="s">
        <v>395</v>
      </c>
      <c r="B50" s="260" t="s">
        <v>2</v>
      </c>
      <c r="C50" s="186">
        <v>2.6</v>
      </c>
      <c r="D50" s="34">
        <v>10204</v>
      </c>
      <c r="E50" s="364">
        <v>2779.5040000000004</v>
      </c>
      <c r="F50" s="371">
        <f t="shared" si="6"/>
        <v>1069.0400000000002</v>
      </c>
      <c r="G50" s="34">
        <v>10210</v>
      </c>
      <c r="H50" s="365">
        <v>3236.0288999999998</v>
      </c>
      <c r="I50" s="371">
        <f t="shared" si="5"/>
        <v>1244.6264999999999</v>
      </c>
      <c r="J50" s="52" t="str">
        <f t="shared" si="2"/>
        <v/>
      </c>
      <c r="K50" s="52" t="str">
        <f t="shared" si="3"/>
        <v/>
      </c>
    </row>
    <row r="51" spans="1:11" s="338" customFormat="1" ht="15.75" customHeight="1">
      <c r="A51" s="333" t="s">
        <v>237</v>
      </c>
      <c r="B51" s="260" t="s">
        <v>216</v>
      </c>
      <c r="C51" s="186">
        <v>2.6</v>
      </c>
      <c r="D51" s="334">
        <v>18574</v>
      </c>
      <c r="E51" s="364">
        <v>2701.8159999999998</v>
      </c>
      <c r="F51" s="371">
        <f t="shared" si="6"/>
        <v>1039.1599999999999</v>
      </c>
      <c r="G51" s="334">
        <v>18588</v>
      </c>
      <c r="H51" s="364">
        <v>3143.4506999999999</v>
      </c>
      <c r="I51" s="371">
        <f t="shared" si="5"/>
        <v>1209.0194999999999</v>
      </c>
      <c r="J51" s="52" t="str">
        <f t="shared" si="2"/>
        <v/>
      </c>
      <c r="K51" s="52" t="str">
        <f t="shared" si="3"/>
        <v/>
      </c>
    </row>
    <row r="52" spans="1:11" ht="15.75" customHeight="1">
      <c r="A52" s="262" t="s">
        <v>262</v>
      </c>
      <c r="B52" s="260" t="s">
        <v>2</v>
      </c>
      <c r="C52" s="236">
        <v>2.6</v>
      </c>
      <c r="D52" s="34">
        <v>19201</v>
      </c>
      <c r="E52" s="364">
        <v>2796.7679999999996</v>
      </c>
      <c r="F52" s="371">
        <f t="shared" si="6"/>
        <v>1075.6799999999998</v>
      </c>
      <c r="G52" s="34">
        <v>19209</v>
      </c>
      <c r="H52" s="365">
        <v>3252.8612999999996</v>
      </c>
      <c r="I52" s="371">
        <f t="shared" si="5"/>
        <v>1251.1004999999998</v>
      </c>
      <c r="J52" s="52" t="str">
        <f t="shared" si="2"/>
        <v/>
      </c>
      <c r="K52" s="52" t="str">
        <f t="shared" si="3"/>
        <v/>
      </c>
    </row>
    <row r="53" spans="1:11" ht="15.75" customHeight="1">
      <c r="A53" s="263" t="s">
        <v>209</v>
      </c>
      <c r="B53" s="57" t="s">
        <v>2</v>
      </c>
      <c r="C53" s="184">
        <v>2.6</v>
      </c>
      <c r="D53" s="31">
        <v>17825</v>
      </c>
      <c r="E53" s="365">
        <v>3202.3640999999993</v>
      </c>
      <c r="F53" s="371">
        <f t="shared" si="6"/>
        <v>1231.6784999999998</v>
      </c>
      <c r="G53" s="31">
        <v>17846</v>
      </c>
      <c r="H53" s="365">
        <v>3728.3766000000001</v>
      </c>
      <c r="I53" s="371">
        <f t="shared" si="5"/>
        <v>1433.991</v>
      </c>
      <c r="J53" s="52" t="str">
        <f t="shared" si="2"/>
        <v/>
      </c>
      <c r="K53" s="52" t="str">
        <f t="shared" si="3"/>
        <v/>
      </c>
    </row>
    <row r="54" spans="1:11" ht="15.75" customHeight="1">
      <c r="A54" s="262" t="s">
        <v>208</v>
      </c>
      <c r="B54" s="260" t="s">
        <v>2</v>
      </c>
      <c r="C54" s="184">
        <v>2.6</v>
      </c>
      <c r="D54" s="34">
        <v>17824</v>
      </c>
      <c r="E54" s="365">
        <v>3202.3640999999993</v>
      </c>
      <c r="F54" s="371">
        <f t="shared" si="6"/>
        <v>1231.6784999999998</v>
      </c>
      <c r="G54" s="34">
        <v>17845</v>
      </c>
      <c r="H54" s="365">
        <v>3728.3766000000001</v>
      </c>
      <c r="I54" s="371">
        <f t="shared" si="5"/>
        <v>1433.991</v>
      </c>
      <c r="J54" s="52" t="str">
        <f t="shared" si="2"/>
        <v/>
      </c>
      <c r="K54" s="52" t="str">
        <f t="shared" si="3"/>
        <v/>
      </c>
    </row>
    <row r="55" spans="1:11" ht="15.75" customHeight="1">
      <c r="A55" s="263" t="s">
        <v>259</v>
      </c>
      <c r="B55" s="57" t="s">
        <v>2</v>
      </c>
      <c r="C55" s="187">
        <v>2.6</v>
      </c>
      <c r="D55" s="31">
        <v>19009</v>
      </c>
      <c r="E55" s="365">
        <v>2252.9520000000002</v>
      </c>
      <c r="F55" s="371">
        <f t="shared" si="6"/>
        <v>866.5200000000001</v>
      </c>
      <c r="G55" s="31">
        <v>19020</v>
      </c>
      <c r="H55" s="365">
        <v>2792.4520000000002</v>
      </c>
      <c r="I55" s="371">
        <f t="shared" si="5"/>
        <v>1074.02</v>
      </c>
      <c r="J55" s="52" t="str">
        <f t="shared" si="2"/>
        <v/>
      </c>
      <c r="K55" s="52" t="str">
        <f t="shared" si="3"/>
        <v/>
      </c>
    </row>
    <row r="56" spans="1:11" ht="15.75" customHeight="1">
      <c r="A56" s="318" t="s">
        <v>215</v>
      </c>
      <c r="B56" s="57" t="s">
        <v>216</v>
      </c>
      <c r="C56" s="187">
        <v>2.6</v>
      </c>
      <c r="D56" s="31">
        <v>18577</v>
      </c>
      <c r="E56" s="365">
        <v>3202.3640999999993</v>
      </c>
      <c r="F56" s="370">
        <f t="shared" si="6"/>
        <v>1231.6784999999998</v>
      </c>
      <c r="G56" s="188">
        <v>18591</v>
      </c>
      <c r="H56" s="365">
        <v>3728.3766000000001</v>
      </c>
      <c r="I56" s="371">
        <f t="shared" si="5"/>
        <v>1433.991</v>
      </c>
      <c r="J56" s="52" t="str">
        <f t="shared" si="2"/>
        <v/>
      </c>
      <c r="K56" s="52" t="str">
        <f t="shared" si="3"/>
        <v/>
      </c>
    </row>
    <row r="57" spans="1:11" ht="15.75" customHeight="1">
      <c r="A57" s="263" t="s">
        <v>66</v>
      </c>
      <c r="B57" s="57" t="s">
        <v>2</v>
      </c>
      <c r="C57" s="184">
        <v>2.6</v>
      </c>
      <c r="D57" s="31">
        <v>15415</v>
      </c>
      <c r="E57" s="365">
        <v>2244.3199999999997</v>
      </c>
      <c r="F57" s="371">
        <f t="shared" si="6"/>
        <v>863.19999999999982</v>
      </c>
      <c r="G57" s="31">
        <v>15423</v>
      </c>
      <c r="H57" s="365">
        <v>2783.8199999999997</v>
      </c>
      <c r="I57" s="371">
        <f t="shared" si="5"/>
        <v>1070.6999999999998</v>
      </c>
      <c r="J57" s="52" t="str">
        <f t="shared" si="2"/>
        <v/>
      </c>
      <c r="K57" s="52" t="str">
        <f t="shared" si="3"/>
        <v/>
      </c>
    </row>
    <row r="58" spans="1:11" ht="15.75" customHeight="1">
      <c r="A58" s="263" t="s">
        <v>66</v>
      </c>
      <c r="B58" s="57" t="s">
        <v>59</v>
      </c>
      <c r="C58" s="184">
        <v>2.6</v>
      </c>
      <c r="D58" s="31">
        <v>15417</v>
      </c>
      <c r="E58" s="365">
        <v>3067.7049000000002</v>
      </c>
      <c r="F58" s="371">
        <f t="shared" si="6"/>
        <v>1179.8865000000001</v>
      </c>
      <c r="G58" s="31" t="s">
        <v>52</v>
      </c>
      <c r="H58" s="361" t="s">
        <v>52</v>
      </c>
      <c r="I58" s="348" t="s">
        <v>52</v>
      </c>
      <c r="J58" s="52" t="str">
        <f t="shared" si="2"/>
        <v/>
      </c>
    </row>
    <row r="59" spans="1:11" s="312" customFormat="1" ht="15" customHeight="1">
      <c r="A59" s="263" t="s">
        <v>281</v>
      </c>
      <c r="B59" s="57" t="s">
        <v>2</v>
      </c>
      <c r="C59" s="184">
        <v>2.6</v>
      </c>
      <c r="D59" s="31">
        <v>19516</v>
      </c>
      <c r="E59" s="365">
        <v>2511.9119999999998</v>
      </c>
      <c r="F59" s="371">
        <f t="shared" si="6"/>
        <v>966.11999999999989</v>
      </c>
      <c r="G59" s="31">
        <v>19520</v>
      </c>
      <c r="H59" s="365">
        <v>2975.1266999999998</v>
      </c>
      <c r="I59" s="371">
        <f t="shared" ref="I59:I72" si="7">H59/C59</f>
        <v>1144.2794999999999</v>
      </c>
      <c r="J59" s="52" t="str">
        <f t="shared" si="2"/>
        <v/>
      </c>
      <c r="K59" s="52" t="str">
        <f t="shared" si="3"/>
        <v/>
      </c>
    </row>
    <row r="60" spans="1:11" s="338" customFormat="1" ht="15.75" customHeight="1">
      <c r="A60" s="333" t="s">
        <v>87</v>
      </c>
      <c r="B60" s="260" t="s">
        <v>2</v>
      </c>
      <c r="C60" s="186">
        <v>2.6</v>
      </c>
      <c r="D60" s="334">
        <v>16460</v>
      </c>
      <c r="E60" s="364">
        <v>2140.7359999999999</v>
      </c>
      <c r="F60" s="371">
        <f t="shared" si="6"/>
        <v>823.3599999999999</v>
      </c>
      <c r="G60" s="334">
        <v>16461</v>
      </c>
      <c r="H60" s="364">
        <v>2662.9719999999998</v>
      </c>
      <c r="I60" s="371">
        <f t="shared" si="7"/>
        <v>1024.2199999999998</v>
      </c>
      <c r="J60" s="52" t="str">
        <f t="shared" si="2"/>
        <v/>
      </c>
      <c r="K60" s="52" t="str">
        <f t="shared" si="3"/>
        <v/>
      </c>
    </row>
    <row r="61" spans="1:11" s="338" customFormat="1" ht="15.75" customHeight="1">
      <c r="A61" s="333" t="s">
        <v>282</v>
      </c>
      <c r="B61" s="260" t="s">
        <v>2</v>
      </c>
      <c r="C61" s="186">
        <v>2.6</v>
      </c>
      <c r="D61" s="334">
        <v>19518</v>
      </c>
      <c r="E61" s="364">
        <v>2425.5920000000001</v>
      </c>
      <c r="F61" s="371">
        <f t="shared" si="6"/>
        <v>932.92</v>
      </c>
      <c r="G61" s="334">
        <v>19522</v>
      </c>
      <c r="H61" s="364">
        <v>2947.8279999999995</v>
      </c>
      <c r="I61" s="371">
        <f t="shared" si="7"/>
        <v>1133.7799999999997</v>
      </c>
      <c r="J61" s="52" t="str">
        <f t="shared" si="2"/>
        <v/>
      </c>
      <c r="K61" s="52" t="str">
        <f t="shared" si="3"/>
        <v/>
      </c>
    </row>
    <row r="62" spans="1:11" ht="15.75" customHeight="1">
      <c r="A62" s="263" t="s">
        <v>65</v>
      </c>
      <c r="B62" s="57" t="s">
        <v>2</v>
      </c>
      <c r="C62" s="184">
        <v>2.6</v>
      </c>
      <c r="D62" s="31">
        <v>15414</v>
      </c>
      <c r="E62" s="365">
        <v>2244.3199999999997</v>
      </c>
      <c r="F62" s="371">
        <f t="shared" si="6"/>
        <v>863.19999999999982</v>
      </c>
      <c r="G62" s="31">
        <v>15422</v>
      </c>
      <c r="H62" s="365">
        <v>2783.8199999999997</v>
      </c>
      <c r="I62" s="371">
        <f t="shared" si="7"/>
        <v>1070.6999999999998</v>
      </c>
      <c r="J62" s="52" t="str">
        <f t="shared" si="2"/>
        <v/>
      </c>
      <c r="K62" s="52" t="str">
        <f t="shared" si="3"/>
        <v/>
      </c>
    </row>
    <row r="63" spans="1:11" ht="15.75" customHeight="1">
      <c r="A63" s="263" t="s">
        <v>283</v>
      </c>
      <c r="B63" s="57" t="s">
        <v>2</v>
      </c>
      <c r="C63" s="184">
        <v>2.6</v>
      </c>
      <c r="D63" s="31">
        <v>19517</v>
      </c>
      <c r="E63" s="365">
        <v>2511.9119999999998</v>
      </c>
      <c r="F63" s="371">
        <f t="shared" si="6"/>
        <v>966.11999999999989</v>
      </c>
      <c r="G63" s="31">
        <v>19521</v>
      </c>
      <c r="H63" s="365">
        <v>2975.1266999999998</v>
      </c>
      <c r="I63" s="371">
        <f t="shared" si="7"/>
        <v>1144.2794999999999</v>
      </c>
      <c r="J63" s="52" t="str">
        <f t="shared" si="2"/>
        <v/>
      </c>
      <c r="K63" s="52" t="str">
        <f t="shared" si="3"/>
        <v/>
      </c>
    </row>
    <row r="64" spans="1:11" ht="15.75" customHeight="1">
      <c r="A64" s="263" t="s">
        <v>269</v>
      </c>
      <c r="B64" s="57" t="s">
        <v>76</v>
      </c>
      <c r="C64" s="187">
        <v>2.6</v>
      </c>
      <c r="D64" s="31">
        <v>19327</v>
      </c>
      <c r="E64" s="364">
        <v>2248.636</v>
      </c>
      <c r="F64" s="371">
        <f t="shared" si="6"/>
        <v>864.86</v>
      </c>
      <c r="G64" s="34">
        <v>19338</v>
      </c>
      <c r="H64" s="365">
        <v>2788.1359999999995</v>
      </c>
      <c r="I64" s="371">
        <f t="shared" si="7"/>
        <v>1072.3599999999997</v>
      </c>
      <c r="J64" s="52" t="str">
        <f t="shared" si="2"/>
        <v/>
      </c>
      <c r="K64" s="52" t="str">
        <f t="shared" si="3"/>
        <v/>
      </c>
    </row>
    <row r="65" spans="1:11" ht="15.75" customHeight="1">
      <c r="A65" s="349" t="s">
        <v>304</v>
      </c>
      <c r="B65" s="413" t="s">
        <v>2</v>
      </c>
      <c r="C65" s="327">
        <v>2.6</v>
      </c>
      <c r="D65" s="31">
        <v>20146</v>
      </c>
      <c r="E65" s="365">
        <v>2796.7679999999996</v>
      </c>
      <c r="F65" s="372">
        <f t="shared" si="6"/>
        <v>1075.6799999999998</v>
      </c>
      <c r="G65" s="34">
        <v>20194</v>
      </c>
      <c r="H65" s="365">
        <v>3252.8612999999996</v>
      </c>
      <c r="I65" s="372">
        <f t="shared" si="7"/>
        <v>1251.1004999999998</v>
      </c>
      <c r="J65" s="52" t="str">
        <f t="shared" si="2"/>
        <v/>
      </c>
      <c r="K65" s="52" t="str">
        <f t="shared" si="3"/>
        <v/>
      </c>
    </row>
    <row r="66" spans="1:11" ht="15.75" customHeight="1">
      <c r="A66" s="349" t="s">
        <v>308</v>
      </c>
      <c r="B66" s="413" t="s">
        <v>2</v>
      </c>
      <c r="C66" s="327">
        <v>2.6</v>
      </c>
      <c r="D66" s="31">
        <v>20150</v>
      </c>
      <c r="E66" s="365">
        <v>2796.7679999999996</v>
      </c>
      <c r="F66" s="372">
        <f t="shared" si="6"/>
        <v>1075.6799999999998</v>
      </c>
      <c r="G66" s="34">
        <v>20198</v>
      </c>
      <c r="H66" s="365">
        <v>3252.8612999999996</v>
      </c>
      <c r="I66" s="372">
        <f t="shared" si="7"/>
        <v>1251.1004999999998</v>
      </c>
      <c r="J66" s="52" t="str">
        <f t="shared" si="2"/>
        <v/>
      </c>
      <c r="K66" s="52" t="str">
        <f t="shared" si="3"/>
        <v/>
      </c>
    </row>
    <row r="67" spans="1:11" ht="15.75" customHeight="1">
      <c r="A67" s="349" t="s">
        <v>307</v>
      </c>
      <c r="B67" s="413" t="s">
        <v>2</v>
      </c>
      <c r="C67" s="327">
        <v>2.6</v>
      </c>
      <c r="D67" s="31">
        <v>20149</v>
      </c>
      <c r="E67" s="365">
        <v>2796.7679999999996</v>
      </c>
      <c r="F67" s="372">
        <f t="shared" si="6"/>
        <v>1075.6799999999998</v>
      </c>
      <c r="G67" s="34">
        <v>20197</v>
      </c>
      <c r="H67" s="365">
        <v>3252.8612999999996</v>
      </c>
      <c r="I67" s="372">
        <f t="shared" si="7"/>
        <v>1251.1004999999998</v>
      </c>
      <c r="J67" s="52" t="str">
        <f t="shared" si="2"/>
        <v/>
      </c>
      <c r="K67" s="52" t="str">
        <f t="shared" si="3"/>
        <v/>
      </c>
    </row>
    <row r="68" spans="1:11" ht="15.75" customHeight="1">
      <c r="A68" s="349" t="s">
        <v>305</v>
      </c>
      <c r="B68" s="413" t="s">
        <v>2</v>
      </c>
      <c r="C68" s="327">
        <v>2.6</v>
      </c>
      <c r="D68" s="31">
        <v>20147</v>
      </c>
      <c r="E68" s="365">
        <v>2796.7679999999996</v>
      </c>
      <c r="F68" s="372">
        <f t="shared" si="6"/>
        <v>1075.6799999999998</v>
      </c>
      <c r="G68" s="34">
        <v>20195</v>
      </c>
      <c r="H68" s="365">
        <v>3252.8612999999996</v>
      </c>
      <c r="I68" s="372">
        <f t="shared" si="7"/>
        <v>1251.1004999999998</v>
      </c>
      <c r="J68" s="52" t="str">
        <f t="shared" si="2"/>
        <v/>
      </c>
      <c r="K68" s="52" t="str">
        <f t="shared" si="3"/>
        <v/>
      </c>
    </row>
    <row r="69" spans="1:11" ht="15.75" customHeight="1">
      <c r="A69" s="349" t="s">
        <v>303</v>
      </c>
      <c r="B69" s="413" t="s">
        <v>2</v>
      </c>
      <c r="C69" s="327">
        <v>2.6</v>
      </c>
      <c r="D69" s="31">
        <v>20145</v>
      </c>
      <c r="E69" s="365">
        <v>2796.7679999999996</v>
      </c>
      <c r="F69" s="372">
        <f t="shared" si="6"/>
        <v>1075.6799999999998</v>
      </c>
      <c r="G69" s="34">
        <v>20193</v>
      </c>
      <c r="H69" s="365">
        <v>3252.8612999999996</v>
      </c>
      <c r="I69" s="372">
        <f t="shared" si="7"/>
        <v>1251.1004999999998</v>
      </c>
      <c r="J69" s="52" t="str">
        <f t="shared" si="2"/>
        <v/>
      </c>
      <c r="K69" s="52" t="str">
        <f t="shared" si="3"/>
        <v/>
      </c>
    </row>
    <row r="70" spans="1:11" ht="15.75" customHeight="1">
      <c r="A70" s="349" t="s">
        <v>306</v>
      </c>
      <c r="B70" s="413" t="s">
        <v>2</v>
      </c>
      <c r="C70" s="327">
        <v>2.6</v>
      </c>
      <c r="D70" s="31">
        <v>20148</v>
      </c>
      <c r="E70" s="365">
        <v>2796.7679999999996</v>
      </c>
      <c r="F70" s="372">
        <f t="shared" si="6"/>
        <v>1075.6799999999998</v>
      </c>
      <c r="G70" s="34">
        <v>20196</v>
      </c>
      <c r="H70" s="365">
        <v>3252.8612999999996</v>
      </c>
      <c r="I70" s="372">
        <f t="shared" si="7"/>
        <v>1251.1004999999998</v>
      </c>
      <c r="J70" s="52" t="str">
        <f t="shared" si="2"/>
        <v/>
      </c>
      <c r="K70" s="52" t="str">
        <f t="shared" si="3"/>
        <v/>
      </c>
    </row>
    <row r="71" spans="1:11" ht="15.75" customHeight="1">
      <c r="A71" s="349" t="s">
        <v>302</v>
      </c>
      <c r="B71" s="413" t="s">
        <v>2</v>
      </c>
      <c r="C71" s="327">
        <v>2.6</v>
      </c>
      <c r="D71" s="31">
        <v>20144</v>
      </c>
      <c r="E71" s="365">
        <v>2796.7679999999996</v>
      </c>
      <c r="F71" s="372">
        <f t="shared" si="6"/>
        <v>1075.6799999999998</v>
      </c>
      <c r="G71" s="34">
        <v>20192</v>
      </c>
      <c r="H71" s="365">
        <v>3252.8612999999996</v>
      </c>
      <c r="I71" s="372">
        <f t="shared" si="7"/>
        <v>1251.1004999999998</v>
      </c>
      <c r="J71" s="52" t="str">
        <f t="shared" si="2"/>
        <v/>
      </c>
      <c r="K71" s="52" t="str">
        <f t="shared" si="3"/>
        <v/>
      </c>
    </row>
    <row r="72" spans="1:11" ht="15.75" customHeight="1">
      <c r="A72" s="262" t="s">
        <v>140</v>
      </c>
      <c r="B72" s="260" t="s">
        <v>2</v>
      </c>
      <c r="C72" s="186">
        <v>2.6</v>
      </c>
      <c r="D72" s="34">
        <v>17033</v>
      </c>
      <c r="E72" s="364">
        <v>4136.5622999999996</v>
      </c>
      <c r="F72" s="371">
        <f t="shared" si="6"/>
        <v>1590.9854999999998</v>
      </c>
      <c r="G72" s="34">
        <v>17037</v>
      </c>
      <c r="H72" s="365">
        <v>4662.5748000000003</v>
      </c>
      <c r="I72" s="371">
        <f t="shared" si="7"/>
        <v>1793.298</v>
      </c>
      <c r="J72" s="52" t="str">
        <f t="shared" si="2"/>
        <v/>
      </c>
      <c r="K72" s="52" t="str">
        <f t="shared" si="3"/>
        <v/>
      </c>
    </row>
    <row r="73" spans="1:11" ht="15.75" customHeight="1">
      <c r="A73" s="262" t="s">
        <v>435</v>
      </c>
      <c r="B73" s="319" t="s">
        <v>396</v>
      </c>
      <c r="C73" s="320">
        <v>3.5</v>
      </c>
      <c r="D73" s="34">
        <v>20877</v>
      </c>
      <c r="E73" s="364">
        <v>4300.6781999999994</v>
      </c>
      <c r="F73" s="371">
        <f t="shared" si="6"/>
        <v>1228.7651999999998</v>
      </c>
      <c r="G73" s="34" t="s">
        <v>52</v>
      </c>
      <c r="H73" s="361" t="s">
        <v>52</v>
      </c>
      <c r="I73" s="348" t="s">
        <v>52</v>
      </c>
      <c r="J73" s="52" t="str">
        <f t="shared" si="2"/>
        <v/>
      </c>
    </row>
    <row r="74" spans="1:11" ht="15.75" customHeight="1">
      <c r="A74" s="262" t="s">
        <v>436</v>
      </c>
      <c r="B74" s="319" t="s">
        <v>396</v>
      </c>
      <c r="C74" s="320">
        <v>3.5</v>
      </c>
      <c r="D74" s="34">
        <v>20877</v>
      </c>
      <c r="E74" s="364">
        <v>3873.5560499999997</v>
      </c>
      <c r="F74" s="371">
        <f t="shared" si="6"/>
        <v>1106.7302999999999</v>
      </c>
      <c r="G74" s="34" t="s">
        <v>52</v>
      </c>
      <c r="H74" s="361" t="s">
        <v>52</v>
      </c>
      <c r="I74" s="348" t="s">
        <v>52</v>
      </c>
      <c r="J74" s="52" t="str">
        <f t="shared" si="2"/>
        <v/>
      </c>
    </row>
    <row r="75" spans="1:11" ht="15.75" customHeight="1">
      <c r="A75" s="429" t="s">
        <v>301</v>
      </c>
      <c r="B75" s="414" t="s">
        <v>2</v>
      </c>
      <c r="C75" s="415">
        <v>2.6</v>
      </c>
      <c r="D75" s="34">
        <v>20143</v>
      </c>
      <c r="E75" s="364">
        <v>2796.7679999999996</v>
      </c>
      <c r="F75" s="416">
        <f t="shared" si="6"/>
        <v>1075.6799999999998</v>
      </c>
      <c r="G75" s="34">
        <v>20191</v>
      </c>
      <c r="H75" s="365">
        <v>3252.8612999999996</v>
      </c>
      <c r="I75" s="372">
        <f t="shared" ref="I75:I90" si="8">H75/C75</f>
        <v>1251.1004999999998</v>
      </c>
      <c r="J75" s="52" t="str">
        <f t="shared" ref="J75:J110" si="9">IF($I$2&lt;&gt;0,E75*(1-$I$2),"")</f>
        <v/>
      </c>
      <c r="K75" s="52" t="str">
        <f t="shared" ref="K75:K107" si="10">IF($I$2&lt;&gt;0,H75*(1-$I$2),"")</f>
        <v/>
      </c>
    </row>
    <row r="76" spans="1:11" ht="15.75" customHeight="1">
      <c r="A76" s="349" t="s">
        <v>296</v>
      </c>
      <c r="B76" s="413" t="s">
        <v>2</v>
      </c>
      <c r="C76" s="327">
        <v>2.6</v>
      </c>
      <c r="D76" s="34">
        <v>20138</v>
      </c>
      <c r="E76" s="364">
        <v>2796.7679999999996</v>
      </c>
      <c r="F76" s="372">
        <f t="shared" ref="F76:F107" si="11">E76/C76</f>
        <v>1075.6799999999998</v>
      </c>
      <c r="G76" s="34">
        <v>20186</v>
      </c>
      <c r="H76" s="365">
        <v>3252.8612999999996</v>
      </c>
      <c r="I76" s="372">
        <f t="shared" si="8"/>
        <v>1251.1004999999998</v>
      </c>
      <c r="J76" s="52" t="str">
        <f t="shared" si="9"/>
        <v/>
      </c>
      <c r="K76" s="52" t="str">
        <f t="shared" si="10"/>
        <v/>
      </c>
    </row>
    <row r="77" spans="1:11" ht="15.75" customHeight="1">
      <c r="A77" s="349" t="s">
        <v>298</v>
      </c>
      <c r="B77" s="413" t="s">
        <v>2</v>
      </c>
      <c r="C77" s="327">
        <v>2.6</v>
      </c>
      <c r="D77" s="34">
        <v>20140</v>
      </c>
      <c r="E77" s="364">
        <v>2796.7679999999996</v>
      </c>
      <c r="F77" s="372">
        <f t="shared" si="11"/>
        <v>1075.6799999999998</v>
      </c>
      <c r="G77" s="34">
        <v>20188</v>
      </c>
      <c r="H77" s="365">
        <v>3252.8612999999996</v>
      </c>
      <c r="I77" s="372">
        <f t="shared" si="8"/>
        <v>1251.1004999999998</v>
      </c>
      <c r="J77" s="52" t="str">
        <f t="shared" si="9"/>
        <v/>
      </c>
      <c r="K77" s="52" t="str">
        <f t="shared" si="10"/>
        <v/>
      </c>
    </row>
    <row r="78" spans="1:11" ht="15.75" customHeight="1">
      <c r="A78" s="349" t="s">
        <v>299</v>
      </c>
      <c r="B78" s="413" t="s">
        <v>2</v>
      </c>
      <c r="C78" s="327">
        <v>2.6</v>
      </c>
      <c r="D78" s="34">
        <v>20141</v>
      </c>
      <c r="E78" s="364">
        <v>2796.7679999999996</v>
      </c>
      <c r="F78" s="372">
        <f t="shared" si="11"/>
        <v>1075.6799999999998</v>
      </c>
      <c r="G78" s="34">
        <v>20189</v>
      </c>
      <c r="H78" s="365">
        <v>3252.8612999999996</v>
      </c>
      <c r="I78" s="372">
        <f t="shared" si="8"/>
        <v>1251.1004999999998</v>
      </c>
      <c r="J78" s="52" t="str">
        <f t="shared" si="9"/>
        <v/>
      </c>
      <c r="K78" s="52" t="str">
        <f t="shared" si="10"/>
        <v/>
      </c>
    </row>
    <row r="79" spans="1:11" ht="15.75" customHeight="1">
      <c r="A79" s="349" t="s">
        <v>297</v>
      </c>
      <c r="B79" s="413" t="s">
        <v>2</v>
      </c>
      <c r="C79" s="327">
        <v>2.6</v>
      </c>
      <c r="D79" s="34">
        <v>20139</v>
      </c>
      <c r="E79" s="364">
        <v>2796.7679999999996</v>
      </c>
      <c r="F79" s="372">
        <f t="shared" si="11"/>
        <v>1075.6799999999998</v>
      </c>
      <c r="G79" s="34">
        <v>20187</v>
      </c>
      <c r="H79" s="365">
        <v>3252.8612999999996</v>
      </c>
      <c r="I79" s="372">
        <f t="shared" si="8"/>
        <v>1251.1004999999998</v>
      </c>
      <c r="J79" s="52" t="str">
        <f t="shared" si="9"/>
        <v/>
      </c>
      <c r="K79" s="52" t="str">
        <f t="shared" si="10"/>
        <v/>
      </c>
    </row>
    <row r="80" spans="1:11" ht="15.75" customHeight="1">
      <c r="A80" s="349" t="s">
        <v>300</v>
      </c>
      <c r="B80" s="413" t="s">
        <v>2</v>
      </c>
      <c r="C80" s="327">
        <v>2.6</v>
      </c>
      <c r="D80" s="34">
        <v>20142</v>
      </c>
      <c r="E80" s="364">
        <v>2796.7679999999996</v>
      </c>
      <c r="F80" s="372">
        <f t="shared" si="11"/>
        <v>1075.6799999999998</v>
      </c>
      <c r="G80" s="34">
        <v>20190</v>
      </c>
      <c r="H80" s="365">
        <v>3252.8612999999996</v>
      </c>
      <c r="I80" s="372">
        <f t="shared" si="8"/>
        <v>1251.1004999999998</v>
      </c>
      <c r="J80" s="52" t="str">
        <f t="shared" si="9"/>
        <v/>
      </c>
      <c r="K80" s="52" t="str">
        <f t="shared" si="10"/>
        <v/>
      </c>
    </row>
    <row r="81" spans="1:11" ht="15.75" customHeight="1">
      <c r="A81" s="349" t="s">
        <v>313</v>
      </c>
      <c r="B81" s="417" t="s">
        <v>2</v>
      </c>
      <c r="C81" s="327">
        <v>2.6</v>
      </c>
      <c r="D81" s="34">
        <v>20155</v>
      </c>
      <c r="E81" s="365">
        <v>2796.7679999999996</v>
      </c>
      <c r="F81" s="372">
        <f t="shared" si="11"/>
        <v>1075.6799999999998</v>
      </c>
      <c r="G81" s="34">
        <v>20203</v>
      </c>
      <c r="H81" s="365">
        <v>3252.8612999999996</v>
      </c>
      <c r="I81" s="372">
        <f t="shared" si="8"/>
        <v>1251.1004999999998</v>
      </c>
      <c r="J81" s="52" t="str">
        <f t="shared" si="9"/>
        <v/>
      </c>
      <c r="K81" s="52" t="str">
        <f t="shared" si="10"/>
        <v/>
      </c>
    </row>
    <row r="82" spans="1:11" ht="15.75" customHeight="1">
      <c r="A82" s="349" t="s">
        <v>314</v>
      </c>
      <c r="B82" s="417" t="s">
        <v>2</v>
      </c>
      <c r="C82" s="187">
        <v>2.6</v>
      </c>
      <c r="D82" s="285">
        <v>20156</v>
      </c>
      <c r="E82" s="365">
        <v>2796.7679999999996</v>
      </c>
      <c r="F82" s="372">
        <f t="shared" si="11"/>
        <v>1075.6799999999998</v>
      </c>
      <c r="G82" s="34">
        <v>20204</v>
      </c>
      <c r="H82" s="365">
        <v>3252.8612999999996</v>
      </c>
      <c r="I82" s="372">
        <f t="shared" si="8"/>
        <v>1251.1004999999998</v>
      </c>
      <c r="J82" s="52" t="str">
        <f t="shared" si="9"/>
        <v/>
      </c>
      <c r="K82" s="52" t="str">
        <f t="shared" si="10"/>
        <v/>
      </c>
    </row>
    <row r="83" spans="1:11" s="312" customFormat="1" ht="15" customHeight="1">
      <c r="A83" s="262" t="s">
        <v>397</v>
      </c>
      <c r="B83" s="260" t="s">
        <v>2</v>
      </c>
      <c r="C83" s="186">
        <v>2.6</v>
      </c>
      <c r="D83" s="34">
        <v>10271</v>
      </c>
      <c r="E83" s="364">
        <v>2779.5040000000004</v>
      </c>
      <c r="F83" s="371">
        <f t="shared" si="11"/>
        <v>1069.0400000000002</v>
      </c>
      <c r="G83" s="34">
        <v>12428</v>
      </c>
      <c r="H83" s="365">
        <v>3236.0288999999998</v>
      </c>
      <c r="I83" s="371">
        <f t="shared" si="8"/>
        <v>1244.6264999999999</v>
      </c>
      <c r="J83" s="52" t="str">
        <f t="shared" si="9"/>
        <v/>
      </c>
      <c r="K83" s="52" t="str">
        <f t="shared" si="10"/>
        <v/>
      </c>
    </row>
    <row r="84" spans="1:11" s="3" customFormat="1" ht="15.75" customHeight="1">
      <c r="A84" s="429" t="s">
        <v>398</v>
      </c>
      <c r="B84" s="418" t="s">
        <v>2</v>
      </c>
      <c r="C84" s="187">
        <v>2.6</v>
      </c>
      <c r="D84" s="285">
        <v>20955</v>
      </c>
      <c r="E84" s="365">
        <v>2779.5040000000004</v>
      </c>
      <c r="F84" s="372">
        <f t="shared" si="11"/>
        <v>1069.0400000000002</v>
      </c>
      <c r="G84" s="34">
        <v>20956</v>
      </c>
      <c r="H84" s="364">
        <v>3236.0288999999998</v>
      </c>
      <c r="I84" s="371">
        <f t="shared" si="8"/>
        <v>1244.6264999999999</v>
      </c>
      <c r="J84" s="52" t="str">
        <f t="shared" si="9"/>
        <v/>
      </c>
      <c r="K84" s="52" t="str">
        <f t="shared" si="10"/>
        <v/>
      </c>
    </row>
    <row r="85" spans="1:11" s="340" customFormat="1" ht="15" customHeight="1">
      <c r="A85" s="333" t="s">
        <v>217</v>
      </c>
      <c r="B85" s="260" t="s">
        <v>218</v>
      </c>
      <c r="C85" s="184">
        <v>2.6</v>
      </c>
      <c r="D85" s="341">
        <v>18576</v>
      </c>
      <c r="E85" s="365">
        <v>4144.9785000000002</v>
      </c>
      <c r="F85" s="372">
        <f t="shared" si="11"/>
        <v>1594.2225000000001</v>
      </c>
      <c r="G85" s="334">
        <v>18590</v>
      </c>
      <c r="H85" s="364">
        <v>4654.1585999999998</v>
      </c>
      <c r="I85" s="371">
        <f t="shared" si="8"/>
        <v>1790.0609999999999</v>
      </c>
      <c r="J85" s="52" t="str">
        <f t="shared" si="9"/>
        <v/>
      </c>
      <c r="K85" s="52" t="str">
        <f t="shared" si="10"/>
        <v/>
      </c>
    </row>
    <row r="86" spans="1:11" ht="15.75" customHeight="1">
      <c r="A86" s="263" t="s">
        <v>263</v>
      </c>
      <c r="B86" s="57" t="s">
        <v>2</v>
      </c>
      <c r="C86" s="187">
        <v>2.6</v>
      </c>
      <c r="D86" s="33">
        <v>19200</v>
      </c>
      <c r="E86" s="364">
        <v>2796.7679999999996</v>
      </c>
      <c r="F86" s="371">
        <f t="shared" si="11"/>
        <v>1075.6799999999998</v>
      </c>
      <c r="G86" s="34">
        <v>19208</v>
      </c>
      <c r="H86" s="365">
        <v>3252.8612999999996</v>
      </c>
      <c r="I86" s="371">
        <f t="shared" si="8"/>
        <v>1251.1004999999998</v>
      </c>
      <c r="J86" s="52" t="str">
        <f t="shared" si="9"/>
        <v/>
      </c>
      <c r="K86" s="52" t="str">
        <f t="shared" si="10"/>
        <v/>
      </c>
    </row>
    <row r="87" spans="1:11" s="312" customFormat="1" ht="15" customHeight="1">
      <c r="A87" s="262" t="s">
        <v>142</v>
      </c>
      <c r="B87" s="260" t="s">
        <v>2</v>
      </c>
      <c r="C87" s="186">
        <v>2.6</v>
      </c>
      <c r="D87" s="34">
        <v>10312</v>
      </c>
      <c r="E87" s="364">
        <v>2071.6799999999998</v>
      </c>
      <c r="F87" s="371">
        <f t="shared" si="11"/>
        <v>796.8</v>
      </c>
      <c r="G87" s="34">
        <v>10324</v>
      </c>
      <c r="H87" s="365">
        <v>2611.1799999999998</v>
      </c>
      <c r="I87" s="371">
        <f t="shared" si="8"/>
        <v>1004.3</v>
      </c>
      <c r="J87" s="52" t="str">
        <f t="shared" si="9"/>
        <v/>
      </c>
      <c r="K87" s="52" t="str">
        <f t="shared" si="10"/>
        <v/>
      </c>
    </row>
    <row r="88" spans="1:11" ht="15.75" customHeight="1">
      <c r="A88" s="262" t="s">
        <v>142</v>
      </c>
      <c r="B88" s="260" t="s">
        <v>3</v>
      </c>
      <c r="C88" s="186">
        <v>2</v>
      </c>
      <c r="D88" s="34">
        <v>10304</v>
      </c>
      <c r="E88" s="364">
        <v>1592.604</v>
      </c>
      <c r="F88" s="371">
        <f t="shared" si="11"/>
        <v>796.30200000000002</v>
      </c>
      <c r="G88" s="34">
        <v>10322</v>
      </c>
      <c r="H88" s="365">
        <v>2006.94</v>
      </c>
      <c r="I88" s="371">
        <f t="shared" si="8"/>
        <v>1003.47</v>
      </c>
      <c r="J88" s="52" t="str">
        <f t="shared" si="9"/>
        <v/>
      </c>
      <c r="K88" s="52" t="str">
        <f t="shared" si="10"/>
        <v/>
      </c>
    </row>
    <row r="89" spans="1:11" ht="15.75" customHeight="1">
      <c r="A89" s="262" t="s">
        <v>142</v>
      </c>
      <c r="B89" s="260" t="s">
        <v>4</v>
      </c>
      <c r="C89" s="186">
        <v>2</v>
      </c>
      <c r="D89" s="34">
        <v>12114</v>
      </c>
      <c r="E89" s="364">
        <v>2468.752</v>
      </c>
      <c r="F89" s="371">
        <f t="shared" si="11"/>
        <v>1234.376</v>
      </c>
      <c r="G89" s="34">
        <v>10323</v>
      </c>
      <c r="H89" s="365">
        <v>2883.0879999999997</v>
      </c>
      <c r="I89" s="371">
        <f t="shared" si="8"/>
        <v>1441.5439999999999</v>
      </c>
      <c r="J89" s="52" t="str">
        <f t="shared" si="9"/>
        <v/>
      </c>
      <c r="K89" s="52" t="str">
        <f t="shared" si="10"/>
        <v/>
      </c>
    </row>
    <row r="90" spans="1:11" ht="15.75" customHeight="1">
      <c r="A90" s="262" t="s">
        <v>63</v>
      </c>
      <c r="B90" s="260" t="s">
        <v>2</v>
      </c>
      <c r="C90" s="186">
        <v>2.6</v>
      </c>
      <c r="D90" s="34">
        <v>14406</v>
      </c>
      <c r="E90" s="364">
        <v>2373.7999999999997</v>
      </c>
      <c r="F90" s="371">
        <f t="shared" si="11"/>
        <v>912.99999999999989</v>
      </c>
      <c r="G90" s="34">
        <v>14408</v>
      </c>
      <c r="H90" s="365">
        <v>2913.2999999999997</v>
      </c>
      <c r="I90" s="371">
        <f t="shared" si="8"/>
        <v>1120.4999999999998</v>
      </c>
      <c r="J90" s="52" t="str">
        <f t="shared" si="9"/>
        <v/>
      </c>
      <c r="K90" s="52" t="str">
        <f t="shared" si="10"/>
        <v/>
      </c>
    </row>
    <row r="91" spans="1:11" ht="15.75" customHeight="1">
      <c r="A91" s="263" t="s">
        <v>63</v>
      </c>
      <c r="B91" s="57" t="s">
        <v>59</v>
      </c>
      <c r="C91" s="184">
        <v>2.6</v>
      </c>
      <c r="D91" s="31">
        <v>15296</v>
      </c>
      <c r="E91" s="365">
        <v>3198.1559999999999</v>
      </c>
      <c r="F91" s="371">
        <f t="shared" si="11"/>
        <v>1230.06</v>
      </c>
      <c r="G91" s="31" t="s">
        <v>52</v>
      </c>
      <c r="H91" s="361" t="s">
        <v>52</v>
      </c>
      <c r="I91" s="348" t="s">
        <v>52</v>
      </c>
      <c r="J91" s="52" t="str">
        <f t="shared" si="9"/>
        <v/>
      </c>
    </row>
    <row r="92" spans="1:11" ht="15.75" customHeight="1">
      <c r="A92" s="262" t="s">
        <v>100</v>
      </c>
      <c r="B92" s="260" t="s">
        <v>2</v>
      </c>
      <c r="C92" s="186">
        <v>2.6</v>
      </c>
      <c r="D92" s="34">
        <v>10291</v>
      </c>
      <c r="E92" s="364">
        <v>2300.5358999999999</v>
      </c>
      <c r="F92" s="371">
        <f t="shared" si="11"/>
        <v>884.8214999999999</v>
      </c>
      <c r="G92" s="188">
        <v>10298</v>
      </c>
      <c r="H92" s="366">
        <v>2840.0358999999999</v>
      </c>
      <c r="I92" s="371">
        <f t="shared" ref="I92:I111" si="12">H92/C92</f>
        <v>1092.3215</v>
      </c>
      <c r="J92" s="52" t="str">
        <f t="shared" si="9"/>
        <v/>
      </c>
      <c r="K92" s="52" t="str">
        <f t="shared" si="10"/>
        <v/>
      </c>
    </row>
    <row r="93" spans="1:11" ht="15.75" customHeight="1">
      <c r="A93" s="262" t="s">
        <v>100</v>
      </c>
      <c r="B93" s="260" t="s">
        <v>3</v>
      </c>
      <c r="C93" s="186">
        <v>2</v>
      </c>
      <c r="D93" s="34">
        <v>10286</v>
      </c>
      <c r="E93" s="364">
        <v>1773.876</v>
      </c>
      <c r="F93" s="371">
        <f t="shared" si="11"/>
        <v>886.93799999999999</v>
      </c>
      <c r="G93" s="34">
        <v>10296</v>
      </c>
      <c r="H93" s="365">
        <v>2188.212</v>
      </c>
      <c r="I93" s="371">
        <f t="shared" si="12"/>
        <v>1094.106</v>
      </c>
      <c r="J93" s="52" t="str">
        <f t="shared" si="9"/>
        <v/>
      </c>
      <c r="K93" s="52" t="str">
        <f t="shared" si="10"/>
        <v/>
      </c>
    </row>
    <row r="94" spans="1:11" s="340" customFormat="1" ht="15" customHeight="1">
      <c r="A94" s="333" t="s">
        <v>67</v>
      </c>
      <c r="B94" s="260" t="s">
        <v>2</v>
      </c>
      <c r="C94" s="186">
        <v>2.6</v>
      </c>
      <c r="D94" s="334">
        <v>14407</v>
      </c>
      <c r="E94" s="364">
        <v>2524.86</v>
      </c>
      <c r="F94" s="371">
        <f t="shared" si="11"/>
        <v>971.1</v>
      </c>
      <c r="G94" s="334">
        <v>14409</v>
      </c>
      <c r="H94" s="365">
        <v>2970.9185999999995</v>
      </c>
      <c r="I94" s="371">
        <f t="shared" si="12"/>
        <v>1142.6609999999998</v>
      </c>
      <c r="J94" s="52" t="str">
        <f t="shared" si="9"/>
        <v/>
      </c>
      <c r="K94" s="52" t="str">
        <f t="shared" si="10"/>
        <v/>
      </c>
    </row>
    <row r="95" spans="1:11" ht="15.75" customHeight="1">
      <c r="A95" s="262" t="s">
        <v>141</v>
      </c>
      <c r="B95" s="260" t="s">
        <v>2</v>
      </c>
      <c r="C95" s="186">
        <v>2.6</v>
      </c>
      <c r="D95" s="34">
        <v>11852</v>
      </c>
      <c r="E95" s="364">
        <v>1881.7760000000001</v>
      </c>
      <c r="F95" s="371">
        <f t="shared" si="11"/>
        <v>723.76</v>
      </c>
      <c r="G95" s="34">
        <v>11660</v>
      </c>
      <c r="H95" s="364">
        <v>2421.2760000000003</v>
      </c>
      <c r="I95" s="371">
        <f t="shared" si="12"/>
        <v>931.2600000000001</v>
      </c>
      <c r="J95" s="52" t="str">
        <f t="shared" si="9"/>
        <v/>
      </c>
      <c r="K95" s="52" t="str">
        <f t="shared" si="10"/>
        <v/>
      </c>
    </row>
    <row r="96" spans="1:11" ht="15.75" customHeight="1">
      <c r="A96" s="263" t="s">
        <v>141</v>
      </c>
      <c r="B96" s="57" t="s">
        <v>3</v>
      </c>
      <c r="C96" s="184">
        <v>2</v>
      </c>
      <c r="D96" s="31">
        <v>11656</v>
      </c>
      <c r="E96" s="365">
        <v>1445.86</v>
      </c>
      <c r="F96" s="371">
        <f t="shared" si="11"/>
        <v>722.93</v>
      </c>
      <c r="G96" s="31">
        <v>11755</v>
      </c>
      <c r="H96" s="365">
        <v>1860.1959999999999</v>
      </c>
      <c r="I96" s="371">
        <f t="shared" si="12"/>
        <v>930.09799999999996</v>
      </c>
      <c r="J96" s="52" t="str">
        <f t="shared" si="9"/>
        <v/>
      </c>
      <c r="K96" s="52" t="str">
        <f t="shared" si="10"/>
        <v/>
      </c>
    </row>
    <row r="97" spans="1:11" ht="15.75" customHeight="1">
      <c r="A97" s="263" t="s">
        <v>141</v>
      </c>
      <c r="B97" s="57" t="s">
        <v>4</v>
      </c>
      <c r="C97" s="184">
        <v>2</v>
      </c>
      <c r="D97" s="31">
        <v>12117</v>
      </c>
      <c r="E97" s="365">
        <v>2145.0519999999997</v>
      </c>
      <c r="F97" s="371">
        <f t="shared" si="11"/>
        <v>1072.5259999999998</v>
      </c>
      <c r="G97" s="31">
        <v>11853</v>
      </c>
      <c r="H97" s="365">
        <v>2559.3879999999999</v>
      </c>
      <c r="I97" s="371">
        <f t="shared" si="12"/>
        <v>1279.694</v>
      </c>
      <c r="J97" s="52" t="str">
        <f t="shared" si="9"/>
        <v/>
      </c>
      <c r="K97" s="52" t="str">
        <f t="shared" si="10"/>
        <v/>
      </c>
    </row>
    <row r="98" spans="1:11" s="338" customFormat="1" ht="15.75" customHeight="1">
      <c r="A98" s="333" t="s">
        <v>284</v>
      </c>
      <c r="B98" s="260" t="s">
        <v>2</v>
      </c>
      <c r="C98" s="186">
        <v>2.6</v>
      </c>
      <c r="D98" s="334">
        <v>19601</v>
      </c>
      <c r="E98" s="364">
        <v>2779.5040000000004</v>
      </c>
      <c r="F98" s="371">
        <f t="shared" si="11"/>
        <v>1069.0400000000002</v>
      </c>
      <c r="G98" s="334">
        <v>19607</v>
      </c>
      <c r="H98" s="365">
        <v>3219.1965</v>
      </c>
      <c r="I98" s="371">
        <f t="shared" si="12"/>
        <v>1238.1524999999999</v>
      </c>
      <c r="J98" s="52" t="str">
        <f t="shared" si="9"/>
        <v/>
      </c>
      <c r="K98" s="52" t="str">
        <f t="shared" si="10"/>
        <v/>
      </c>
    </row>
    <row r="99" spans="1:11" ht="15.75" customHeight="1">
      <c r="A99" s="262" t="s">
        <v>385</v>
      </c>
      <c r="B99" s="260" t="s">
        <v>2</v>
      </c>
      <c r="C99" s="186">
        <v>2.6</v>
      </c>
      <c r="D99" s="34">
        <v>20499</v>
      </c>
      <c r="E99" s="364">
        <v>1540.8119999999999</v>
      </c>
      <c r="F99" s="371">
        <f t="shared" si="11"/>
        <v>592.61999999999989</v>
      </c>
      <c r="G99" s="34">
        <v>20501</v>
      </c>
      <c r="H99" s="364">
        <v>2080.3119999999999</v>
      </c>
      <c r="I99" s="371">
        <f t="shared" si="12"/>
        <v>800.11999999999989</v>
      </c>
      <c r="J99" s="52" t="str">
        <f t="shared" si="9"/>
        <v/>
      </c>
      <c r="K99" s="52" t="str">
        <f t="shared" si="10"/>
        <v/>
      </c>
    </row>
    <row r="100" spans="1:11" ht="16.5" customHeight="1">
      <c r="A100" s="262" t="s">
        <v>101</v>
      </c>
      <c r="B100" s="260" t="s">
        <v>2</v>
      </c>
      <c r="C100" s="186">
        <v>2.6</v>
      </c>
      <c r="D100" s="34">
        <v>10357</v>
      </c>
      <c r="E100" s="364">
        <v>2300.5358999999999</v>
      </c>
      <c r="F100" s="371">
        <f t="shared" si="11"/>
        <v>884.8214999999999</v>
      </c>
      <c r="G100" s="34">
        <v>10363</v>
      </c>
      <c r="H100" s="365">
        <v>2840.0358999999999</v>
      </c>
      <c r="I100" s="371">
        <f t="shared" si="12"/>
        <v>1092.3215</v>
      </c>
      <c r="J100" s="52" t="str">
        <f t="shared" si="9"/>
        <v/>
      </c>
      <c r="K100" s="52" t="str">
        <f t="shared" si="10"/>
        <v/>
      </c>
    </row>
    <row r="101" spans="1:11" ht="15.75" customHeight="1">
      <c r="A101" s="262" t="s">
        <v>98</v>
      </c>
      <c r="B101" s="260" t="s">
        <v>3</v>
      </c>
      <c r="C101" s="186">
        <v>2</v>
      </c>
      <c r="D101" s="34">
        <v>10372</v>
      </c>
      <c r="E101" s="364">
        <v>1687.556</v>
      </c>
      <c r="F101" s="371">
        <f t="shared" si="11"/>
        <v>843.77800000000002</v>
      </c>
      <c r="G101" s="34">
        <v>10381</v>
      </c>
      <c r="H101" s="365">
        <v>2101.8919999999998</v>
      </c>
      <c r="I101" s="371">
        <f t="shared" si="12"/>
        <v>1050.9459999999999</v>
      </c>
      <c r="J101" s="52" t="str">
        <f t="shared" si="9"/>
        <v/>
      </c>
      <c r="K101" s="52" t="str">
        <f t="shared" si="10"/>
        <v/>
      </c>
    </row>
    <row r="102" spans="1:11" ht="15.75" customHeight="1">
      <c r="A102" s="262" t="s">
        <v>107</v>
      </c>
      <c r="B102" s="260" t="s">
        <v>2</v>
      </c>
      <c r="C102" s="186">
        <v>2.6</v>
      </c>
      <c r="D102" s="34">
        <v>10217</v>
      </c>
      <c r="E102" s="364">
        <v>2779.5040000000004</v>
      </c>
      <c r="F102" s="371">
        <f t="shared" si="11"/>
        <v>1069.0400000000002</v>
      </c>
      <c r="G102" s="34">
        <v>10219</v>
      </c>
      <c r="H102" s="365">
        <v>3236.0288999999998</v>
      </c>
      <c r="I102" s="371">
        <f t="shared" si="12"/>
        <v>1244.6264999999999</v>
      </c>
      <c r="J102" s="52" t="str">
        <f t="shared" si="9"/>
        <v/>
      </c>
      <c r="K102" s="52" t="str">
        <f t="shared" si="10"/>
        <v/>
      </c>
    </row>
    <row r="103" spans="1:11" ht="15.75" customHeight="1">
      <c r="A103" s="349" t="s">
        <v>310</v>
      </c>
      <c r="B103" s="413" t="s">
        <v>2</v>
      </c>
      <c r="C103" s="327">
        <v>2.6</v>
      </c>
      <c r="D103" s="31">
        <v>20152</v>
      </c>
      <c r="E103" s="365">
        <v>2796.7679999999996</v>
      </c>
      <c r="F103" s="372">
        <f t="shared" si="11"/>
        <v>1075.6799999999998</v>
      </c>
      <c r="G103" s="31">
        <v>20200</v>
      </c>
      <c r="H103" s="365">
        <v>3252.8612999999996</v>
      </c>
      <c r="I103" s="371">
        <f t="shared" si="12"/>
        <v>1251.1004999999998</v>
      </c>
      <c r="J103" s="52" t="str">
        <f t="shared" si="9"/>
        <v/>
      </c>
      <c r="K103" s="52" t="str">
        <f t="shared" si="10"/>
        <v/>
      </c>
    </row>
    <row r="104" spans="1:11" ht="15.75" customHeight="1">
      <c r="A104" s="349" t="s">
        <v>309</v>
      </c>
      <c r="B104" s="413" t="s">
        <v>2</v>
      </c>
      <c r="C104" s="327">
        <v>2.6</v>
      </c>
      <c r="D104" s="31">
        <v>20151</v>
      </c>
      <c r="E104" s="365">
        <v>2796.7679999999996</v>
      </c>
      <c r="F104" s="372">
        <f t="shared" si="11"/>
        <v>1075.6799999999998</v>
      </c>
      <c r="G104" s="31">
        <v>20199</v>
      </c>
      <c r="H104" s="365">
        <v>3252.8612999999996</v>
      </c>
      <c r="I104" s="371">
        <f t="shared" si="12"/>
        <v>1251.1004999999998</v>
      </c>
      <c r="J104" s="52" t="str">
        <f t="shared" si="9"/>
        <v/>
      </c>
      <c r="K104" s="52" t="str">
        <f t="shared" si="10"/>
        <v/>
      </c>
    </row>
    <row r="105" spans="1:11" ht="15.75" customHeight="1">
      <c r="A105" s="349" t="s">
        <v>311</v>
      </c>
      <c r="B105" s="413" t="s">
        <v>2</v>
      </c>
      <c r="C105" s="327">
        <v>2.6</v>
      </c>
      <c r="D105" s="31">
        <v>20153</v>
      </c>
      <c r="E105" s="365">
        <v>2796.7679999999996</v>
      </c>
      <c r="F105" s="372">
        <f t="shared" si="11"/>
        <v>1075.6799999999998</v>
      </c>
      <c r="G105" s="31">
        <v>20201</v>
      </c>
      <c r="H105" s="365">
        <v>3252.8612999999996</v>
      </c>
      <c r="I105" s="371">
        <f t="shared" si="12"/>
        <v>1251.1004999999998</v>
      </c>
      <c r="J105" s="52" t="str">
        <f t="shared" si="9"/>
        <v/>
      </c>
      <c r="K105" s="52" t="str">
        <f t="shared" si="10"/>
        <v/>
      </c>
    </row>
    <row r="106" spans="1:11" ht="15.75" customHeight="1">
      <c r="A106" s="349" t="s">
        <v>312</v>
      </c>
      <c r="B106" s="413" t="s">
        <v>2</v>
      </c>
      <c r="C106" s="327">
        <v>2.6</v>
      </c>
      <c r="D106" s="31">
        <v>20154</v>
      </c>
      <c r="E106" s="365">
        <v>2796.7679999999996</v>
      </c>
      <c r="F106" s="372">
        <f t="shared" si="11"/>
        <v>1075.6799999999998</v>
      </c>
      <c r="G106" s="31">
        <v>20202</v>
      </c>
      <c r="H106" s="365">
        <v>3252.8612999999996</v>
      </c>
      <c r="I106" s="371">
        <f t="shared" si="12"/>
        <v>1251.1004999999998</v>
      </c>
      <c r="J106" s="52" t="str">
        <f t="shared" si="9"/>
        <v/>
      </c>
      <c r="K106" s="52" t="str">
        <f t="shared" si="10"/>
        <v/>
      </c>
    </row>
    <row r="107" spans="1:11" ht="15.75" customHeight="1">
      <c r="A107" s="263" t="s">
        <v>108</v>
      </c>
      <c r="B107" s="57" t="s">
        <v>2</v>
      </c>
      <c r="C107" s="184">
        <v>2.6</v>
      </c>
      <c r="D107" s="31">
        <v>10385</v>
      </c>
      <c r="E107" s="365">
        <v>2498.9639999999999</v>
      </c>
      <c r="F107" s="371">
        <f t="shared" si="11"/>
        <v>961.14</v>
      </c>
      <c r="G107" s="31">
        <v>10389</v>
      </c>
      <c r="H107" s="365">
        <v>2962.5024000000003</v>
      </c>
      <c r="I107" s="371">
        <f t="shared" si="12"/>
        <v>1139.424</v>
      </c>
      <c r="J107" s="52" t="str">
        <f t="shared" si="9"/>
        <v/>
      </c>
      <c r="K107" s="52" t="str">
        <f t="shared" si="10"/>
        <v/>
      </c>
    </row>
    <row r="108" spans="1:11" ht="15.75" customHeight="1">
      <c r="A108" s="263" t="s">
        <v>109</v>
      </c>
      <c r="B108" s="57" t="s">
        <v>2</v>
      </c>
      <c r="C108" s="184">
        <v>2.6</v>
      </c>
      <c r="D108" s="31">
        <v>12285</v>
      </c>
      <c r="E108" s="365">
        <v>2568.02</v>
      </c>
      <c r="F108" s="371">
        <f t="shared" ref="F108:F111" si="13">E108/C108</f>
        <v>987.69999999999993</v>
      </c>
      <c r="G108" s="31">
        <v>12431</v>
      </c>
      <c r="H108" s="365">
        <v>3029.8319999999999</v>
      </c>
      <c r="I108" s="371">
        <f t="shared" si="12"/>
        <v>1165.32</v>
      </c>
      <c r="J108" s="52" t="str">
        <f t="shared" si="9"/>
        <v/>
      </c>
      <c r="K108" s="52" t="str">
        <f t="shared" ref="K108:K110" si="14">IF($I$2&lt;&gt;0,H108*(1-$I$2),"")</f>
        <v/>
      </c>
    </row>
    <row r="109" spans="1:11" s="312" customFormat="1" ht="15" customHeight="1">
      <c r="A109" s="262" t="s">
        <v>399</v>
      </c>
      <c r="B109" s="260" t="s">
        <v>76</v>
      </c>
      <c r="C109" s="187">
        <v>2.6</v>
      </c>
      <c r="D109" s="34">
        <v>19328</v>
      </c>
      <c r="E109" s="364">
        <v>2753.6079999999997</v>
      </c>
      <c r="F109" s="371">
        <f t="shared" si="13"/>
        <v>1059.08</v>
      </c>
      <c r="G109" s="188">
        <v>19339</v>
      </c>
      <c r="H109" s="365">
        <v>3210.7802999999999</v>
      </c>
      <c r="I109" s="371">
        <f t="shared" si="12"/>
        <v>1234.9154999999998</v>
      </c>
      <c r="J109" s="52" t="str">
        <f t="shared" si="9"/>
        <v/>
      </c>
      <c r="K109" s="52" t="str">
        <f t="shared" si="14"/>
        <v/>
      </c>
    </row>
    <row r="110" spans="1:11" ht="15.75" customHeight="1">
      <c r="A110" s="263" t="s">
        <v>143</v>
      </c>
      <c r="B110" s="57" t="s">
        <v>2</v>
      </c>
      <c r="C110" s="184">
        <v>2.6</v>
      </c>
      <c r="D110" s="33">
        <v>17276</v>
      </c>
      <c r="E110" s="365">
        <v>2775.1879999999996</v>
      </c>
      <c r="F110" s="371">
        <f t="shared" si="13"/>
        <v>1067.3799999999999</v>
      </c>
      <c r="G110" s="31">
        <v>17277</v>
      </c>
      <c r="H110" s="365">
        <v>3231.8207999999995</v>
      </c>
      <c r="I110" s="371">
        <f t="shared" si="12"/>
        <v>1243.0079999999998</v>
      </c>
      <c r="J110" s="52" t="str">
        <f t="shared" si="9"/>
        <v/>
      </c>
      <c r="K110" s="52" t="str">
        <f t="shared" si="14"/>
        <v/>
      </c>
    </row>
    <row r="111" spans="1:11" ht="15.75" customHeight="1" thickBot="1">
      <c r="A111" s="321" t="s">
        <v>144</v>
      </c>
      <c r="B111" s="322" t="s">
        <v>145</v>
      </c>
      <c r="C111" s="185">
        <v>2.6</v>
      </c>
      <c r="D111" s="39">
        <v>17274</v>
      </c>
      <c r="E111" s="367">
        <v>2775.1879999999996</v>
      </c>
      <c r="F111" s="373">
        <f t="shared" si="13"/>
        <v>1067.3799999999999</v>
      </c>
      <c r="G111" s="37">
        <v>17275</v>
      </c>
      <c r="H111" s="367">
        <v>3231.8207999999995</v>
      </c>
      <c r="I111" s="373">
        <f t="shared" si="12"/>
        <v>1243.0079999999998</v>
      </c>
      <c r="J111" s="52" t="str">
        <f t="shared" ref="J111" si="15">IF($I$2&lt;&gt;0,E111*(1-$I$2),"")</f>
        <v/>
      </c>
      <c r="K111" s="52" t="str">
        <f t="shared" ref="K111" si="16">IF($I$2&lt;&gt;0,H111*(1-$I$2),"")</f>
        <v/>
      </c>
    </row>
    <row r="112" spans="1:11" ht="15.75" customHeight="1" thickBot="1">
      <c r="A112" s="61"/>
      <c r="B112" s="210"/>
      <c r="C112" s="211"/>
      <c r="D112" s="100"/>
      <c r="F112" s="220"/>
      <c r="G112" s="100"/>
      <c r="H112" s="102"/>
      <c r="I112" s="220"/>
    </row>
    <row r="113" spans="1:11" ht="15.75" customHeight="1" thickBot="1">
      <c r="A113" s="252" t="s">
        <v>247</v>
      </c>
      <c r="B113" s="253"/>
      <c r="C113" s="254"/>
      <c r="D113" s="148"/>
      <c r="E113" s="62"/>
      <c r="F113" s="72"/>
      <c r="G113" s="73"/>
      <c r="I113" s="233"/>
    </row>
    <row r="114" spans="1:11" ht="15.75" customHeight="1" thickBot="1">
      <c r="A114" s="228" t="s">
        <v>251</v>
      </c>
      <c r="B114" s="227"/>
      <c r="C114" s="229"/>
      <c r="D114" s="265"/>
      <c r="E114" s="288"/>
      <c r="F114" s="266"/>
      <c r="G114" s="230"/>
      <c r="H114" s="231"/>
      <c r="I114" s="232"/>
    </row>
    <row r="115" spans="1:11" s="313" customFormat="1" ht="15.75" customHeight="1">
      <c r="A115" s="430" t="s">
        <v>325</v>
      </c>
      <c r="B115" s="289" t="s">
        <v>76</v>
      </c>
      <c r="C115" s="212">
        <v>2.6</v>
      </c>
      <c r="D115" s="218">
        <v>20157</v>
      </c>
      <c r="E115" s="419">
        <v>2844.2440000000001</v>
      </c>
      <c r="F115" s="420">
        <f t="shared" ref="F115" si="17">E115/C115</f>
        <v>1093.94</v>
      </c>
      <c r="G115" s="286">
        <v>20224</v>
      </c>
      <c r="H115" s="421">
        <v>3299.1504</v>
      </c>
      <c r="I115" s="420">
        <f t="shared" ref="I115" si="18">H115/C115</f>
        <v>1268.904</v>
      </c>
      <c r="J115" s="52" t="str">
        <f t="shared" ref="J115" si="19">IF($I$2&lt;&gt;0,E115*(1-$I$2),"")</f>
        <v/>
      </c>
      <c r="K115" s="52" t="str">
        <f t="shared" ref="K115" si="20">IF($I$2&lt;&gt;0,H115*(1-$I$2),"")</f>
        <v/>
      </c>
    </row>
    <row r="116" spans="1:11" customFormat="1" ht="15.75" customHeight="1">
      <c r="A116" s="291" t="s">
        <v>400</v>
      </c>
      <c r="B116" s="422" t="s">
        <v>401</v>
      </c>
      <c r="C116" s="186">
        <v>2.6</v>
      </c>
      <c r="D116" s="411">
        <v>19018</v>
      </c>
      <c r="E116" s="423">
        <v>2844.2440000000001</v>
      </c>
      <c r="F116" s="180">
        <f>E116/C116</f>
        <v>1093.94</v>
      </c>
      <c r="G116" s="32">
        <v>19029</v>
      </c>
      <c r="H116" s="424">
        <v>3299.1504</v>
      </c>
      <c r="I116" s="180">
        <f>H116/C116</f>
        <v>1268.904</v>
      </c>
      <c r="J116" s="52" t="str">
        <f t="shared" ref="J116:J120" si="21">IF($I$2&lt;&gt;0,E116*(1-$I$2),"")</f>
        <v/>
      </c>
      <c r="K116" s="52" t="str">
        <f t="shared" ref="K116:K120" si="22">IF($I$2&lt;&gt;0,H116*(1-$I$2),"")</f>
        <v/>
      </c>
    </row>
    <row r="117" spans="1:11" ht="15.75" customHeight="1">
      <c r="A117" s="290" t="s">
        <v>248</v>
      </c>
      <c r="B117" s="422" t="s">
        <v>402</v>
      </c>
      <c r="C117" s="186">
        <v>2.6</v>
      </c>
      <c r="D117" s="412">
        <v>19019</v>
      </c>
      <c r="E117" s="423">
        <v>2844.2440000000001</v>
      </c>
      <c r="F117" s="180">
        <f>E117/C117</f>
        <v>1093.94</v>
      </c>
      <c r="G117" s="30">
        <v>19030</v>
      </c>
      <c r="H117" s="424">
        <v>3299.1504</v>
      </c>
      <c r="I117" s="180">
        <f>H117/C117</f>
        <v>1268.904</v>
      </c>
      <c r="J117" s="52" t="str">
        <f t="shared" si="21"/>
        <v/>
      </c>
      <c r="K117" s="52" t="str">
        <f t="shared" si="22"/>
        <v/>
      </c>
    </row>
    <row r="118" spans="1:11" ht="15.75" customHeight="1">
      <c r="A118" s="291" t="s">
        <v>249</v>
      </c>
      <c r="B118" s="425" t="s">
        <v>403</v>
      </c>
      <c r="C118" s="184">
        <v>2.6</v>
      </c>
      <c r="D118" s="411">
        <v>19017</v>
      </c>
      <c r="E118" s="423">
        <v>2844.2440000000001</v>
      </c>
      <c r="F118" s="180">
        <f t="shared" ref="F118:F120" si="23">E118/C118</f>
        <v>1093.94</v>
      </c>
      <c r="G118" s="411">
        <v>19028</v>
      </c>
      <c r="H118" s="423">
        <v>3299.1504</v>
      </c>
      <c r="I118" s="371">
        <f t="shared" ref="I118:I120" si="24">H118/C118</f>
        <v>1268.904</v>
      </c>
      <c r="J118" s="52" t="str">
        <f t="shared" si="21"/>
        <v/>
      </c>
      <c r="K118" s="52" t="str">
        <f t="shared" si="22"/>
        <v/>
      </c>
    </row>
    <row r="119" spans="1:11" s="338" customFormat="1" ht="15.75" customHeight="1">
      <c r="A119" s="333" t="s">
        <v>295</v>
      </c>
      <c r="B119" s="260" t="s">
        <v>35</v>
      </c>
      <c r="C119" s="186">
        <v>2.6</v>
      </c>
      <c r="D119" s="334">
        <v>17278</v>
      </c>
      <c r="E119" s="364">
        <v>2369.4839999999999</v>
      </c>
      <c r="F119" s="371">
        <f>E119/C119</f>
        <v>911.33999999999992</v>
      </c>
      <c r="G119" s="334">
        <v>17279</v>
      </c>
      <c r="H119" s="364">
        <v>2891.72</v>
      </c>
      <c r="I119" s="371">
        <f>H119/C119</f>
        <v>1112.1999999999998</v>
      </c>
      <c r="J119" s="52" t="str">
        <f t="shared" si="21"/>
        <v/>
      </c>
      <c r="K119" s="52" t="str">
        <f t="shared" si="22"/>
        <v/>
      </c>
    </row>
    <row r="120" spans="1:11" ht="15.75" customHeight="1" thickBot="1">
      <c r="A120" s="291" t="s">
        <v>250</v>
      </c>
      <c r="B120" s="425" t="s">
        <v>402</v>
      </c>
      <c r="C120" s="184">
        <v>2.6</v>
      </c>
      <c r="D120" s="411">
        <v>19016</v>
      </c>
      <c r="E120" s="423">
        <v>2844.2440000000001</v>
      </c>
      <c r="F120" s="371">
        <f t="shared" si="23"/>
        <v>1093.94</v>
      </c>
      <c r="G120" s="411">
        <v>19027</v>
      </c>
      <c r="H120" s="365">
        <v>3299.1504</v>
      </c>
      <c r="I120" s="371">
        <f t="shared" si="24"/>
        <v>1268.904</v>
      </c>
      <c r="J120" s="52" t="str">
        <f t="shared" si="21"/>
        <v/>
      </c>
      <c r="K120" s="52" t="str">
        <f t="shared" si="22"/>
        <v/>
      </c>
    </row>
    <row r="121" spans="1:11" ht="15.75" customHeight="1" thickBot="1">
      <c r="A121" s="173" t="s">
        <v>252</v>
      </c>
      <c r="B121" s="384"/>
      <c r="C121" s="385"/>
      <c r="D121" s="310"/>
      <c r="E121" s="374"/>
      <c r="F121" s="198"/>
      <c r="G121" s="310"/>
      <c r="H121" s="374"/>
      <c r="I121" s="311"/>
    </row>
    <row r="122" spans="1:11" s="338" customFormat="1" ht="15.75" customHeight="1">
      <c r="A122" s="333" t="s">
        <v>255</v>
      </c>
      <c r="B122" s="260" t="s">
        <v>76</v>
      </c>
      <c r="C122" s="186">
        <v>2.6</v>
      </c>
      <c r="D122" s="334">
        <v>19096</v>
      </c>
      <c r="E122" s="364">
        <v>3539.0120999999999</v>
      </c>
      <c r="F122" s="371">
        <f>E122/C122</f>
        <v>1361.1585</v>
      </c>
      <c r="G122" s="334">
        <v>19101</v>
      </c>
      <c r="H122" s="364">
        <v>4048.1921999999995</v>
      </c>
      <c r="I122" s="371">
        <f>H122/C122</f>
        <v>1556.9969999999998</v>
      </c>
      <c r="J122" s="52" t="str">
        <f t="shared" ref="J122:J124" si="25">IF($I$2&lt;&gt;0,E122*(1-$I$2),"")</f>
        <v/>
      </c>
      <c r="K122" s="52" t="str">
        <f t="shared" ref="K122:K124" si="26">IF($I$2&lt;&gt;0,H122*(1-$I$2),"")</f>
        <v/>
      </c>
    </row>
    <row r="123" spans="1:11" s="338" customFormat="1" ht="15.75" customHeight="1">
      <c r="A123" s="333" t="s">
        <v>253</v>
      </c>
      <c r="B123" s="260" t="s">
        <v>35</v>
      </c>
      <c r="C123" s="186">
        <v>2.6</v>
      </c>
      <c r="D123" s="334">
        <v>19094</v>
      </c>
      <c r="E123" s="364">
        <v>3539.0120999999999</v>
      </c>
      <c r="F123" s="371">
        <f t="shared" ref="F123:F124" si="27">E123/C123</f>
        <v>1361.1585</v>
      </c>
      <c r="G123" s="334">
        <v>19099</v>
      </c>
      <c r="H123" s="364">
        <v>4048.1921999999995</v>
      </c>
      <c r="I123" s="371">
        <f t="shared" ref="I123:I124" si="28">H123/C123</f>
        <v>1556.9969999999998</v>
      </c>
      <c r="J123" s="52" t="str">
        <f t="shared" si="25"/>
        <v/>
      </c>
      <c r="K123" s="52" t="str">
        <f t="shared" si="26"/>
        <v/>
      </c>
    </row>
    <row r="124" spans="1:11" s="338" customFormat="1" ht="15.75" customHeight="1">
      <c r="A124" s="333" t="s">
        <v>254</v>
      </c>
      <c r="B124" s="260" t="s">
        <v>76</v>
      </c>
      <c r="C124" s="186">
        <v>2.6</v>
      </c>
      <c r="D124" s="334">
        <v>19095</v>
      </c>
      <c r="E124" s="364">
        <v>3539.0120999999999</v>
      </c>
      <c r="F124" s="371">
        <f t="shared" si="27"/>
        <v>1361.1585</v>
      </c>
      <c r="G124" s="334">
        <v>19100</v>
      </c>
      <c r="H124" s="364">
        <v>4048.1921999999995</v>
      </c>
      <c r="I124" s="371">
        <f t="shared" si="28"/>
        <v>1556.9969999999998</v>
      </c>
      <c r="J124" s="52" t="str">
        <f t="shared" si="25"/>
        <v/>
      </c>
      <c r="K124" s="52" t="str">
        <f t="shared" si="26"/>
        <v/>
      </c>
    </row>
    <row r="125" spans="1:11" ht="15.75" customHeight="1" thickBot="1">
      <c r="A125" s="93"/>
      <c r="B125" s="386"/>
      <c r="C125" s="387"/>
      <c r="D125" s="94"/>
      <c r="E125" s="375"/>
      <c r="F125" s="95"/>
      <c r="G125" s="94"/>
      <c r="H125" s="375"/>
      <c r="I125" s="139"/>
    </row>
    <row r="126" spans="1:11" ht="15.75" customHeight="1" thickBot="1">
      <c r="A126" s="249" t="s">
        <v>219</v>
      </c>
      <c r="B126" s="388"/>
      <c r="C126" s="389"/>
      <c r="D126" s="36"/>
      <c r="E126" s="376"/>
      <c r="F126" s="9"/>
      <c r="G126" s="36"/>
      <c r="H126" s="376"/>
      <c r="I126" s="9"/>
    </row>
    <row r="127" spans="1:11" ht="15.75" customHeight="1">
      <c r="A127" s="324" t="s">
        <v>220</v>
      </c>
      <c r="B127" s="315" t="s">
        <v>61</v>
      </c>
      <c r="C127" s="212">
        <v>2.6</v>
      </c>
      <c r="D127" s="40">
        <v>18605</v>
      </c>
      <c r="E127" s="368">
        <v>5125.25</v>
      </c>
      <c r="F127" s="195">
        <f t="shared" ref="F127:F128" si="29">E127/C127</f>
        <v>1971.25</v>
      </c>
      <c r="G127" s="218">
        <v>18606</v>
      </c>
      <c r="H127" s="368">
        <v>5637.7749999999996</v>
      </c>
      <c r="I127" s="195">
        <f t="shared" ref="I127:I128" si="30">H127/C127</f>
        <v>2168.375</v>
      </c>
      <c r="J127" s="52" t="str">
        <f>IF($I$2&lt;&gt;0,E127*(1-$I$2),"")</f>
        <v/>
      </c>
      <c r="K127" s="52" t="str">
        <f>IF($I$2&lt;&gt;0,H127*(1-$I$2),"")</f>
        <v/>
      </c>
    </row>
    <row r="128" spans="1:11" ht="15.75" customHeight="1" thickBot="1">
      <c r="A128" s="325" t="s">
        <v>221</v>
      </c>
      <c r="B128" s="322" t="s">
        <v>222</v>
      </c>
      <c r="C128" s="213">
        <v>2.6</v>
      </c>
      <c r="D128" s="37">
        <v>18434</v>
      </c>
      <c r="E128" s="367">
        <v>5125.25</v>
      </c>
      <c r="F128" s="326">
        <f t="shared" si="29"/>
        <v>1971.25</v>
      </c>
      <c r="G128" s="219">
        <v>18607</v>
      </c>
      <c r="H128" s="378">
        <v>5637.7749999999996</v>
      </c>
      <c r="I128" s="197">
        <f t="shared" si="30"/>
        <v>2168.375</v>
      </c>
      <c r="J128" s="52" t="str">
        <f>IF($I$2&lt;&gt;0,E128*(1-$I$2),"")</f>
        <v/>
      </c>
      <c r="K128" s="52" t="str">
        <f>IF($I$2&lt;&gt;0,H128*(1-$I$2),"")</f>
        <v/>
      </c>
    </row>
    <row r="129" spans="1:11" ht="15.75" customHeight="1" thickBot="1">
      <c r="A129" s="103"/>
      <c r="B129" s="214"/>
      <c r="C129" s="215"/>
      <c r="D129" s="42"/>
      <c r="E129" s="377"/>
      <c r="F129" s="60"/>
      <c r="G129" s="42"/>
      <c r="H129" s="377"/>
      <c r="I129" s="60"/>
    </row>
    <row r="130" spans="1:11" ht="15.75" customHeight="1" thickBot="1">
      <c r="A130" s="249" t="s">
        <v>188</v>
      </c>
      <c r="B130" s="388"/>
      <c r="C130" s="389"/>
      <c r="D130" s="36"/>
      <c r="E130" s="376"/>
      <c r="F130" s="9"/>
      <c r="G130" s="36"/>
      <c r="H130" s="376"/>
      <c r="I130" s="9"/>
    </row>
    <row r="131" spans="1:11" ht="15.75" customHeight="1">
      <c r="A131" s="314" t="s">
        <v>404</v>
      </c>
      <c r="B131" s="315" t="s">
        <v>155</v>
      </c>
      <c r="C131" s="212">
        <v>2.6</v>
      </c>
      <c r="D131" s="40">
        <v>19335</v>
      </c>
      <c r="E131" s="368">
        <v>2947.8279999999995</v>
      </c>
      <c r="F131" s="195">
        <f t="shared" ref="F131:F151" si="31">E131/C131</f>
        <v>1133.7799999999997</v>
      </c>
      <c r="G131" s="40">
        <v>19346</v>
      </c>
      <c r="H131" s="368">
        <v>4048.1921999999995</v>
      </c>
      <c r="I131" s="369">
        <f t="shared" ref="I131:I151" si="32">H131/C131</f>
        <v>1556.9969999999998</v>
      </c>
      <c r="J131" s="52" t="str">
        <f t="shared" ref="J131" si="33">IF($I$2&lt;&gt;0,E131*(1-$I$2),"")</f>
        <v/>
      </c>
      <c r="K131" s="52" t="str">
        <f t="shared" ref="K131" si="34">IF($I$2&lt;&gt;0,H131*(1-$I$2),"")</f>
        <v/>
      </c>
    </row>
    <row r="132" spans="1:11" ht="15.75" customHeight="1">
      <c r="A132" s="262" t="s">
        <v>285</v>
      </c>
      <c r="B132" s="260" t="s">
        <v>155</v>
      </c>
      <c r="C132" s="327">
        <v>2.6</v>
      </c>
      <c r="D132" s="34">
        <v>19519</v>
      </c>
      <c r="E132" s="364">
        <v>3555.8444999999992</v>
      </c>
      <c r="F132" s="371">
        <f t="shared" si="31"/>
        <v>1367.6324999999997</v>
      </c>
      <c r="G132" s="34">
        <v>19523</v>
      </c>
      <c r="H132" s="365">
        <v>4729.9043999999994</v>
      </c>
      <c r="I132" s="371">
        <f>H132/C132</f>
        <v>1819.1939999999997</v>
      </c>
      <c r="J132" s="52" t="str">
        <f t="shared" ref="J132:J151" si="35">IF($I$2&lt;&gt;0,E132*(1-$I$2),"")</f>
        <v/>
      </c>
      <c r="K132" s="52" t="str">
        <f t="shared" ref="K132:K151" si="36">IF($I$2&lt;&gt;0,H132*(1-$I$2),"")</f>
        <v/>
      </c>
    </row>
    <row r="133" spans="1:11" ht="15.75" customHeight="1">
      <c r="A133" s="263" t="s">
        <v>13</v>
      </c>
      <c r="B133" s="57" t="s">
        <v>194</v>
      </c>
      <c r="C133" s="328">
        <v>2.6</v>
      </c>
      <c r="D133" s="31">
        <v>13410</v>
      </c>
      <c r="E133" s="365">
        <v>4182.8513999999996</v>
      </c>
      <c r="F133" s="371">
        <f t="shared" si="31"/>
        <v>1608.7889999999998</v>
      </c>
      <c r="G133" s="31">
        <v>13520</v>
      </c>
      <c r="H133" s="365">
        <v>5219.5546000000004</v>
      </c>
      <c r="I133" s="371">
        <f t="shared" si="32"/>
        <v>2007.5210000000002</v>
      </c>
      <c r="J133" s="52" t="str">
        <f t="shared" si="35"/>
        <v/>
      </c>
      <c r="K133" s="52" t="str">
        <f t="shared" si="36"/>
        <v/>
      </c>
    </row>
    <row r="134" spans="1:11" s="312" customFormat="1" ht="15" customHeight="1">
      <c r="A134" s="263" t="s">
        <v>110</v>
      </c>
      <c r="B134" s="57" t="s">
        <v>194</v>
      </c>
      <c r="C134" s="328">
        <v>2.6</v>
      </c>
      <c r="D134" s="31">
        <v>13411</v>
      </c>
      <c r="E134" s="365">
        <v>4368.0077999999994</v>
      </c>
      <c r="F134" s="371">
        <f t="shared" si="31"/>
        <v>1680.0029999999997</v>
      </c>
      <c r="G134" s="31">
        <v>13521</v>
      </c>
      <c r="H134" s="365">
        <v>5399.9633999999987</v>
      </c>
      <c r="I134" s="371">
        <f t="shared" si="32"/>
        <v>2076.9089999999997</v>
      </c>
      <c r="J134" s="52" t="str">
        <f t="shared" si="35"/>
        <v/>
      </c>
      <c r="K134" s="52" t="str">
        <f t="shared" si="36"/>
        <v/>
      </c>
    </row>
    <row r="135" spans="1:11" s="338" customFormat="1" ht="15.75" customHeight="1">
      <c r="A135" s="333" t="s">
        <v>9</v>
      </c>
      <c r="B135" s="260" t="s">
        <v>59</v>
      </c>
      <c r="C135" s="186">
        <v>2.6</v>
      </c>
      <c r="D135" s="334">
        <v>14788</v>
      </c>
      <c r="E135" s="364">
        <v>4447.9616999999998</v>
      </c>
      <c r="F135" s="371">
        <f t="shared" si="31"/>
        <v>1710.7544999999998</v>
      </c>
      <c r="G135" s="334">
        <v>14807</v>
      </c>
      <c r="H135" s="364">
        <v>5440.9653999999991</v>
      </c>
      <c r="I135" s="371">
        <f t="shared" si="32"/>
        <v>2092.6789999999996</v>
      </c>
      <c r="J135" s="52" t="str">
        <f t="shared" si="35"/>
        <v/>
      </c>
      <c r="K135" s="52" t="str">
        <f t="shared" si="36"/>
        <v/>
      </c>
    </row>
    <row r="136" spans="1:11" s="338" customFormat="1" ht="15.75" customHeight="1">
      <c r="A136" s="333" t="s">
        <v>10</v>
      </c>
      <c r="B136" s="260" t="s">
        <v>59</v>
      </c>
      <c r="C136" s="186">
        <v>2.6</v>
      </c>
      <c r="D136" s="334">
        <v>14789</v>
      </c>
      <c r="E136" s="364">
        <v>4447.9616999999998</v>
      </c>
      <c r="F136" s="371">
        <f t="shared" si="31"/>
        <v>1710.7544999999998</v>
      </c>
      <c r="G136" s="334">
        <v>14808</v>
      </c>
      <c r="H136" s="364">
        <v>5440.9653999999991</v>
      </c>
      <c r="I136" s="371">
        <f t="shared" si="32"/>
        <v>2092.6789999999996</v>
      </c>
      <c r="J136" s="52" t="str">
        <f t="shared" si="35"/>
        <v/>
      </c>
      <c r="K136" s="52" t="str">
        <f t="shared" si="36"/>
        <v/>
      </c>
    </row>
    <row r="137" spans="1:11" s="338" customFormat="1" ht="15.75" customHeight="1">
      <c r="A137" s="333" t="s">
        <v>8</v>
      </c>
      <c r="B137" s="260" t="s">
        <v>59</v>
      </c>
      <c r="C137" s="186">
        <v>2.6</v>
      </c>
      <c r="D137" s="334">
        <v>14787</v>
      </c>
      <c r="E137" s="364">
        <v>4447.9616999999998</v>
      </c>
      <c r="F137" s="371">
        <f t="shared" si="31"/>
        <v>1710.7544999999998</v>
      </c>
      <c r="G137" s="334">
        <v>14806</v>
      </c>
      <c r="H137" s="364">
        <v>5440.9653999999991</v>
      </c>
      <c r="I137" s="371">
        <f t="shared" si="32"/>
        <v>2092.6789999999996</v>
      </c>
      <c r="J137" s="52" t="str">
        <f t="shared" si="35"/>
        <v/>
      </c>
      <c r="K137" s="52" t="str">
        <f t="shared" si="36"/>
        <v/>
      </c>
    </row>
    <row r="138" spans="1:11" ht="15.75" customHeight="1">
      <c r="A138" s="263" t="s">
        <v>146</v>
      </c>
      <c r="B138" s="57" t="s">
        <v>37</v>
      </c>
      <c r="C138" s="184">
        <v>2.6</v>
      </c>
      <c r="D138" s="33">
        <v>17232</v>
      </c>
      <c r="E138" s="365">
        <v>3892.4924999999994</v>
      </c>
      <c r="F138" s="371">
        <f t="shared" si="31"/>
        <v>1497.1124999999997</v>
      </c>
      <c r="G138" s="33">
        <v>17233</v>
      </c>
      <c r="H138" s="365">
        <v>4418.5049999999992</v>
      </c>
      <c r="I138" s="371">
        <f t="shared" si="32"/>
        <v>1699.4249999999997</v>
      </c>
      <c r="J138" s="52" t="str">
        <f t="shared" si="35"/>
        <v/>
      </c>
      <c r="K138" s="52" t="str">
        <f t="shared" si="36"/>
        <v/>
      </c>
    </row>
    <row r="139" spans="1:11" ht="15.75" customHeight="1">
      <c r="A139" s="263" t="s">
        <v>147</v>
      </c>
      <c r="B139" s="57" t="s">
        <v>37</v>
      </c>
      <c r="C139" s="184">
        <v>2.6</v>
      </c>
      <c r="D139" s="33">
        <v>17230</v>
      </c>
      <c r="E139" s="365">
        <v>3892.4924999999994</v>
      </c>
      <c r="F139" s="371">
        <f t="shared" si="31"/>
        <v>1497.1124999999997</v>
      </c>
      <c r="G139" s="33">
        <v>17231</v>
      </c>
      <c r="H139" s="365">
        <v>4418.5049999999992</v>
      </c>
      <c r="I139" s="371">
        <f t="shared" si="32"/>
        <v>1699.4249999999997</v>
      </c>
      <c r="J139" s="52" t="str">
        <f t="shared" si="35"/>
        <v/>
      </c>
      <c r="K139" s="52" t="str">
        <f t="shared" si="36"/>
        <v/>
      </c>
    </row>
    <row r="140" spans="1:11" ht="15.75" customHeight="1">
      <c r="A140" s="263" t="s">
        <v>7</v>
      </c>
      <c r="B140" s="57" t="s">
        <v>39</v>
      </c>
      <c r="C140" s="184">
        <v>2.6</v>
      </c>
      <c r="D140" s="33">
        <v>14786</v>
      </c>
      <c r="E140" s="365">
        <v>4603.6403594999992</v>
      </c>
      <c r="F140" s="371">
        <f t="shared" si="31"/>
        <v>1770.6309074999997</v>
      </c>
      <c r="G140" s="31">
        <v>14805</v>
      </c>
      <c r="H140" s="365">
        <v>5629.554098999999</v>
      </c>
      <c r="I140" s="371">
        <f t="shared" si="32"/>
        <v>2165.2131149999996</v>
      </c>
      <c r="J140" s="52" t="str">
        <f t="shared" si="35"/>
        <v/>
      </c>
      <c r="K140" s="52" t="str">
        <f t="shared" si="36"/>
        <v/>
      </c>
    </row>
    <row r="141" spans="1:11" s="338" customFormat="1" ht="15.75" customHeight="1">
      <c r="A141" s="306" t="s">
        <v>6</v>
      </c>
      <c r="B141" s="57" t="s">
        <v>39</v>
      </c>
      <c r="C141" s="184">
        <v>2.6</v>
      </c>
      <c r="D141" s="344">
        <v>14785</v>
      </c>
      <c r="E141" s="365">
        <v>4447.9616999999998</v>
      </c>
      <c r="F141" s="371">
        <f t="shared" si="31"/>
        <v>1710.7544999999998</v>
      </c>
      <c r="G141" s="339">
        <v>14804</v>
      </c>
      <c r="H141" s="365">
        <v>5440.9653999999991</v>
      </c>
      <c r="I141" s="371">
        <f t="shared" si="32"/>
        <v>2092.6789999999996</v>
      </c>
      <c r="J141" s="52" t="str">
        <f t="shared" si="35"/>
        <v/>
      </c>
      <c r="K141" s="52" t="str">
        <f t="shared" si="36"/>
        <v/>
      </c>
    </row>
    <row r="142" spans="1:11" s="338" customFormat="1" ht="15.75" customHeight="1">
      <c r="A142" s="333" t="s">
        <v>88</v>
      </c>
      <c r="B142" s="260" t="s">
        <v>61</v>
      </c>
      <c r="C142" s="186">
        <v>2.6</v>
      </c>
      <c r="D142" s="334">
        <v>16479</v>
      </c>
      <c r="E142" s="364">
        <v>3618.9659999999994</v>
      </c>
      <c r="F142" s="371">
        <f t="shared" si="31"/>
        <v>1391.9099999999996</v>
      </c>
      <c r="G142" s="334">
        <v>16480</v>
      </c>
      <c r="H142" s="365">
        <v>4144.9785000000002</v>
      </c>
      <c r="I142" s="371">
        <f t="shared" si="32"/>
        <v>1594.2225000000001</v>
      </c>
      <c r="J142" s="52" t="str">
        <f t="shared" si="35"/>
        <v/>
      </c>
      <c r="K142" s="52" t="str">
        <f t="shared" si="36"/>
        <v/>
      </c>
    </row>
    <row r="143" spans="1:11" s="338" customFormat="1" ht="15.75" customHeight="1">
      <c r="A143" s="333" t="s">
        <v>238</v>
      </c>
      <c r="B143" s="260" t="s">
        <v>76</v>
      </c>
      <c r="C143" s="186">
        <v>2.6</v>
      </c>
      <c r="D143" s="334">
        <v>17041</v>
      </c>
      <c r="E143" s="364">
        <v>3050.8724999999995</v>
      </c>
      <c r="F143" s="371">
        <f>E143/C143</f>
        <v>1173.4124999999997</v>
      </c>
      <c r="G143" s="334">
        <v>17043</v>
      </c>
      <c r="H143" s="364">
        <v>3560.0525999999995</v>
      </c>
      <c r="I143" s="371">
        <f>H143/C143</f>
        <v>1369.2509999999997</v>
      </c>
      <c r="J143" s="52" t="str">
        <f t="shared" si="35"/>
        <v/>
      </c>
      <c r="K143" s="52" t="str">
        <f t="shared" si="36"/>
        <v/>
      </c>
    </row>
    <row r="144" spans="1:11" s="338" customFormat="1" ht="15.75" customHeight="1">
      <c r="A144" s="333" t="s">
        <v>75</v>
      </c>
      <c r="B144" s="260" t="s">
        <v>61</v>
      </c>
      <c r="C144" s="186">
        <v>2.6</v>
      </c>
      <c r="D144" s="334">
        <v>15669</v>
      </c>
      <c r="E144" s="364">
        <v>3669.4632000000006</v>
      </c>
      <c r="F144" s="371">
        <f t="shared" si="31"/>
        <v>1411.3320000000001</v>
      </c>
      <c r="G144" s="334">
        <v>15681</v>
      </c>
      <c r="H144" s="364">
        <v>4178.6432999999997</v>
      </c>
      <c r="I144" s="371">
        <f t="shared" si="32"/>
        <v>1607.1704999999999</v>
      </c>
      <c r="J144" s="52" t="str">
        <f t="shared" si="35"/>
        <v/>
      </c>
      <c r="K144" s="52" t="str">
        <f t="shared" si="36"/>
        <v/>
      </c>
    </row>
    <row r="145" spans="1:11" s="338" customFormat="1" ht="15.75" customHeight="1">
      <c r="A145" s="333" t="s">
        <v>148</v>
      </c>
      <c r="B145" s="260" t="s">
        <v>196</v>
      </c>
      <c r="C145" s="186">
        <v>2.6</v>
      </c>
      <c r="D145" s="334">
        <v>17238</v>
      </c>
      <c r="E145" s="364">
        <v>2848.5599999999995</v>
      </c>
      <c r="F145" s="371">
        <f t="shared" si="31"/>
        <v>1095.5999999999997</v>
      </c>
      <c r="G145" s="334">
        <v>17239</v>
      </c>
      <c r="H145" s="364">
        <v>3286.5260999999996</v>
      </c>
      <c r="I145" s="371">
        <f t="shared" si="32"/>
        <v>1264.0484999999999</v>
      </c>
      <c r="J145" s="52" t="str">
        <f t="shared" si="35"/>
        <v/>
      </c>
      <c r="K145" s="52" t="str">
        <f t="shared" si="36"/>
        <v/>
      </c>
    </row>
    <row r="146" spans="1:11" ht="15.75" customHeight="1">
      <c r="A146" s="263" t="s">
        <v>149</v>
      </c>
      <c r="B146" s="57" t="s">
        <v>196</v>
      </c>
      <c r="C146" s="184">
        <v>2.6</v>
      </c>
      <c r="D146" s="33">
        <v>17240</v>
      </c>
      <c r="E146" s="365">
        <v>4056.6084000000001</v>
      </c>
      <c r="F146" s="371">
        <f t="shared" si="31"/>
        <v>1560.2339999999999</v>
      </c>
      <c r="G146" s="33">
        <v>17241</v>
      </c>
      <c r="H146" s="365">
        <v>4582.6208999999999</v>
      </c>
      <c r="I146" s="371">
        <f t="shared" si="32"/>
        <v>1762.5464999999999</v>
      </c>
      <c r="J146" s="52" t="str">
        <f t="shared" si="35"/>
        <v/>
      </c>
      <c r="K146" s="52" t="str">
        <f t="shared" si="36"/>
        <v/>
      </c>
    </row>
    <row r="147" spans="1:11" ht="15.75" customHeight="1">
      <c r="A147" s="263" t="s">
        <v>150</v>
      </c>
      <c r="B147" s="57" t="s">
        <v>196</v>
      </c>
      <c r="C147" s="184">
        <v>2.6</v>
      </c>
      <c r="D147" s="33">
        <v>17242</v>
      </c>
      <c r="E147" s="365">
        <v>4595.2451999999994</v>
      </c>
      <c r="F147" s="371">
        <f t="shared" si="31"/>
        <v>1767.4019999999998</v>
      </c>
      <c r="G147" s="33">
        <v>17243</v>
      </c>
      <c r="H147" s="365">
        <v>4989.9434000000001</v>
      </c>
      <c r="I147" s="371">
        <f t="shared" si="32"/>
        <v>1919.2090000000001</v>
      </c>
      <c r="J147" s="52" t="str">
        <f t="shared" si="35"/>
        <v/>
      </c>
      <c r="K147" s="52" t="str">
        <f t="shared" si="36"/>
        <v/>
      </c>
    </row>
    <row r="148" spans="1:11" s="338" customFormat="1" ht="15.75" customHeight="1">
      <c r="A148" s="333" t="s">
        <v>151</v>
      </c>
      <c r="B148" s="260" t="s">
        <v>197</v>
      </c>
      <c r="C148" s="186">
        <v>2.6</v>
      </c>
      <c r="D148" s="334">
        <v>17236</v>
      </c>
      <c r="E148" s="364">
        <v>3762.0413999999996</v>
      </c>
      <c r="F148" s="371">
        <f t="shared" si="31"/>
        <v>1446.9389999999999</v>
      </c>
      <c r="G148" s="334">
        <v>17237</v>
      </c>
      <c r="H148" s="364">
        <v>4271.2214999999997</v>
      </c>
      <c r="I148" s="371">
        <f t="shared" si="32"/>
        <v>1642.7774999999999</v>
      </c>
      <c r="J148" s="52" t="str">
        <f t="shared" si="35"/>
        <v/>
      </c>
      <c r="K148" s="52" t="str">
        <f t="shared" si="36"/>
        <v/>
      </c>
    </row>
    <row r="149" spans="1:11" ht="15.75" customHeight="1">
      <c r="A149" s="263" t="s">
        <v>11</v>
      </c>
      <c r="B149" s="57" t="s">
        <v>196</v>
      </c>
      <c r="C149" s="184">
        <v>2.6</v>
      </c>
      <c r="D149" s="33">
        <v>11272</v>
      </c>
      <c r="E149" s="365">
        <v>3475.8905999999997</v>
      </c>
      <c r="F149" s="371">
        <f t="shared" si="31"/>
        <v>1336.8809999999999</v>
      </c>
      <c r="G149" s="31">
        <v>11273</v>
      </c>
      <c r="H149" s="365">
        <v>4001.9030999999995</v>
      </c>
      <c r="I149" s="371">
        <f t="shared" si="32"/>
        <v>1539.1934999999999</v>
      </c>
      <c r="J149" s="52" t="str">
        <f t="shared" si="35"/>
        <v/>
      </c>
      <c r="K149" s="52" t="str">
        <f t="shared" si="36"/>
        <v/>
      </c>
    </row>
    <row r="150" spans="1:11" s="338" customFormat="1" ht="15.75" customHeight="1">
      <c r="A150" s="333" t="s">
        <v>405</v>
      </c>
      <c r="B150" s="260" t="s">
        <v>195</v>
      </c>
      <c r="C150" s="186">
        <v>2.6</v>
      </c>
      <c r="D150" s="334">
        <v>11307</v>
      </c>
      <c r="E150" s="364">
        <v>2949.8780999999999</v>
      </c>
      <c r="F150" s="371">
        <f t="shared" si="31"/>
        <v>1134.5684999999999</v>
      </c>
      <c r="G150" s="334">
        <v>11308</v>
      </c>
      <c r="H150" s="364">
        <v>3459.058199999999</v>
      </c>
      <c r="I150" s="371">
        <f t="shared" si="32"/>
        <v>1330.4069999999995</v>
      </c>
      <c r="J150" s="52" t="str">
        <f t="shared" si="35"/>
        <v/>
      </c>
      <c r="K150" s="52" t="str">
        <f t="shared" si="36"/>
        <v/>
      </c>
    </row>
    <row r="151" spans="1:11" s="347" customFormat="1" ht="15.75" customHeight="1" thickBot="1">
      <c r="A151" s="345" t="s">
        <v>12</v>
      </c>
      <c r="B151" s="343" t="s">
        <v>37</v>
      </c>
      <c r="C151" s="194">
        <v>2.6</v>
      </c>
      <c r="D151" s="346">
        <v>11350</v>
      </c>
      <c r="E151" s="378">
        <v>2848.5599999999995</v>
      </c>
      <c r="F151" s="373">
        <f t="shared" si="31"/>
        <v>1095.5999999999997</v>
      </c>
      <c r="G151" s="346">
        <v>11360</v>
      </c>
      <c r="H151" s="378">
        <v>3286.5260999999996</v>
      </c>
      <c r="I151" s="373">
        <f t="shared" si="32"/>
        <v>1264.0484999999999</v>
      </c>
      <c r="J151" s="52" t="str">
        <f t="shared" si="35"/>
        <v/>
      </c>
      <c r="K151" s="52" t="str">
        <f t="shared" si="36"/>
        <v/>
      </c>
    </row>
    <row r="152" spans="1:11" ht="15.75" customHeight="1" thickBot="1">
      <c r="A152" s="99"/>
      <c r="B152" s="210"/>
      <c r="C152" s="211"/>
      <c r="D152" s="100"/>
      <c r="E152" s="375"/>
      <c r="F152" s="220"/>
      <c r="G152" s="100"/>
      <c r="H152" s="375"/>
      <c r="I152" s="220"/>
    </row>
    <row r="153" spans="1:11" ht="15.75" customHeight="1" thickBot="1">
      <c r="A153" s="249" t="s">
        <v>189</v>
      </c>
      <c r="B153" s="388"/>
      <c r="C153" s="389"/>
      <c r="D153" s="36"/>
      <c r="E153" s="376"/>
      <c r="F153" s="9"/>
      <c r="G153" s="36"/>
      <c r="H153" s="376"/>
      <c r="I153" s="9"/>
    </row>
    <row r="154" spans="1:11" ht="15.75" customHeight="1">
      <c r="A154" s="314" t="s">
        <v>406</v>
      </c>
      <c r="B154" s="315" t="s">
        <v>76</v>
      </c>
      <c r="C154" s="329">
        <v>2.6</v>
      </c>
      <c r="D154" s="40">
        <v>17832</v>
      </c>
      <c r="E154" s="368">
        <v>6084.6967999999997</v>
      </c>
      <c r="F154" s="195">
        <f t="shared" ref="F154:F161" si="37">E154/C154</f>
        <v>2340.268</v>
      </c>
      <c r="G154" s="40">
        <v>17856</v>
      </c>
      <c r="H154" s="380">
        <v>6597.2217999999993</v>
      </c>
      <c r="I154" s="195">
        <f>H154/C154</f>
        <v>2537.3929999999996</v>
      </c>
      <c r="J154" s="52" t="str">
        <f t="shared" ref="J154" si="38">IF($I$2&lt;&gt;0,E154*(1-$I$2),"")</f>
        <v/>
      </c>
      <c r="K154" s="52" t="str">
        <f t="shared" ref="K154:K183" si="39">IF($I$2&lt;&gt;0,H154*(1-$I$2),"")</f>
        <v/>
      </c>
    </row>
    <row r="155" spans="1:11" ht="15.75" customHeight="1">
      <c r="A155" s="263" t="s">
        <v>407</v>
      </c>
      <c r="B155" s="57" t="s">
        <v>76</v>
      </c>
      <c r="C155" s="328">
        <v>2.6</v>
      </c>
      <c r="D155" s="31">
        <v>17833</v>
      </c>
      <c r="E155" s="365">
        <v>5313.859199999999</v>
      </c>
      <c r="F155" s="180">
        <f t="shared" si="37"/>
        <v>2043.7919999999995</v>
      </c>
      <c r="G155" s="31">
        <v>17857</v>
      </c>
      <c r="H155" s="365">
        <v>5826.3841999999986</v>
      </c>
      <c r="I155" s="180">
        <f>H155/C155</f>
        <v>2240.9169999999995</v>
      </c>
      <c r="J155" s="52" t="str">
        <f t="shared" ref="J155:J161" si="40">IF($I$2&lt;&gt;0,E155*(1-$I$2),"")</f>
        <v/>
      </c>
      <c r="K155" s="52" t="str">
        <f t="shared" ref="K155:K161" si="41">IF($I$2&lt;&gt;0,H155*(1-$I$2),"")</f>
        <v/>
      </c>
    </row>
    <row r="156" spans="1:11" ht="15.75" customHeight="1">
      <c r="A156" s="263" t="s">
        <v>17</v>
      </c>
      <c r="B156" s="57" t="s">
        <v>152</v>
      </c>
      <c r="C156" s="328">
        <v>2.6</v>
      </c>
      <c r="D156" s="31">
        <v>10052</v>
      </c>
      <c r="E156" s="365">
        <v>5121.1498000000001</v>
      </c>
      <c r="F156" s="180">
        <f t="shared" si="37"/>
        <v>1969.673</v>
      </c>
      <c r="G156" s="31">
        <v>10053</v>
      </c>
      <c r="H156" s="365">
        <v>5633.6747999999998</v>
      </c>
      <c r="I156" s="180">
        <f t="shared" ref="I156:I160" si="42">H156/C156</f>
        <v>2166.7979999999998</v>
      </c>
      <c r="J156" s="52" t="str">
        <f t="shared" si="40"/>
        <v/>
      </c>
      <c r="K156" s="52" t="str">
        <f t="shared" si="41"/>
        <v/>
      </c>
    </row>
    <row r="157" spans="1:11" ht="15.75" customHeight="1">
      <c r="A157" s="263" t="s">
        <v>16</v>
      </c>
      <c r="B157" s="57" t="s">
        <v>152</v>
      </c>
      <c r="C157" s="328">
        <v>2.6</v>
      </c>
      <c r="D157" s="31">
        <v>12519</v>
      </c>
      <c r="E157" s="365">
        <v>6084.6967999999997</v>
      </c>
      <c r="F157" s="180">
        <f t="shared" si="37"/>
        <v>2340.268</v>
      </c>
      <c r="G157" s="31">
        <v>12557</v>
      </c>
      <c r="H157" s="365">
        <v>6597.2217999999993</v>
      </c>
      <c r="I157" s="180">
        <f t="shared" si="42"/>
        <v>2537.3929999999996</v>
      </c>
      <c r="J157" s="52" t="str">
        <f t="shared" si="40"/>
        <v/>
      </c>
      <c r="K157" s="52" t="str">
        <f t="shared" si="41"/>
        <v/>
      </c>
    </row>
    <row r="158" spans="1:11" ht="15.75" customHeight="1">
      <c r="A158" s="263" t="s">
        <v>15</v>
      </c>
      <c r="B158" s="57" t="s">
        <v>152</v>
      </c>
      <c r="C158" s="328">
        <v>2.6</v>
      </c>
      <c r="D158" s="31">
        <v>12384</v>
      </c>
      <c r="E158" s="365">
        <v>5043.2459999999992</v>
      </c>
      <c r="F158" s="180">
        <f t="shared" si="37"/>
        <v>1939.7099999999996</v>
      </c>
      <c r="G158" s="31">
        <v>12549</v>
      </c>
      <c r="H158" s="365">
        <v>5555.7709999999997</v>
      </c>
      <c r="I158" s="180">
        <f t="shared" si="42"/>
        <v>2136.835</v>
      </c>
      <c r="J158" s="52" t="str">
        <f t="shared" si="40"/>
        <v/>
      </c>
      <c r="K158" s="52" t="str">
        <f t="shared" si="41"/>
        <v/>
      </c>
    </row>
    <row r="159" spans="1:11" ht="15.75" customHeight="1">
      <c r="A159" s="262" t="s">
        <v>89</v>
      </c>
      <c r="B159" s="260" t="s">
        <v>76</v>
      </c>
      <c r="C159" s="186">
        <v>2.6</v>
      </c>
      <c r="D159" s="34">
        <v>16443</v>
      </c>
      <c r="E159" s="364">
        <v>5469.6667999999991</v>
      </c>
      <c r="F159" s="180">
        <f t="shared" si="37"/>
        <v>2103.7179999999994</v>
      </c>
      <c r="G159" s="34">
        <v>16444</v>
      </c>
      <c r="H159" s="365">
        <v>5982.1917999999996</v>
      </c>
      <c r="I159" s="180">
        <f t="shared" si="42"/>
        <v>2300.8429999999998</v>
      </c>
      <c r="J159" s="52" t="str">
        <f t="shared" si="40"/>
        <v/>
      </c>
      <c r="K159" s="52" t="str">
        <f t="shared" si="41"/>
        <v/>
      </c>
    </row>
    <row r="160" spans="1:11" ht="15.75" customHeight="1">
      <c r="A160" s="263" t="s">
        <v>19</v>
      </c>
      <c r="B160" s="57" t="s">
        <v>76</v>
      </c>
      <c r="C160" s="328">
        <v>2.6</v>
      </c>
      <c r="D160" s="31">
        <v>13917</v>
      </c>
      <c r="E160" s="365">
        <v>5137.5505999999996</v>
      </c>
      <c r="F160" s="180">
        <f t="shared" si="37"/>
        <v>1975.9809999999998</v>
      </c>
      <c r="G160" s="31">
        <v>13919</v>
      </c>
      <c r="H160" s="365">
        <v>5650.0756000000001</v>
      </c>
      <c r="I160" s="180">
        <f t="shared" si="42"/>
        <v>2173.1059999999998</v>
      </c>
      <c r="J160" s="52" t="str">
        <f t="shared" si="40"/>
        <v/>
      </c>
      <c r="K160" s="52" t="str">
        <f t="shared" si="41"/>
        <v/>
      </c>
    </row>
    <row r="161" spans="1:11" ht="15.75" customHeight="1" thickBot="1">
      <c r="A161" s="321" t="s">
        <v>14</v>
      </c>
      <c r="B161" s="322" t="s">
        <v>2</v>
      </c>
      <c r="C161" s="330">
        <v>2.6</v>
      </c>
      <c r="D161" s="37">
        <v>10986</v>
      </c>
      <c r="E161" s="367">
        <v>2956.46</v>
      </c>
      <c r="F161" s="326">
        <f t="shared" si="37"/>
        <v>1137.0999999999999</v>
      </c>
      <c r="G161" s="37">
        <v>10988</v>
      </c>
      <c r="H161" s="367">
        <v>3408.5609999999992</v>
      </c>
      <c r="I161" s="326">
        <f>H161/C161</f>
        <v>1310.9849999999997</v>
      </c>
      <c r="J161" s="52" t="str">
        <f t="shared" si="40"/>
        <v/>
      </c>
      <c r="K161" s="52" t="str">
        <f t="shared" si="41"/>
        <v/>
      </c>
    </row>
    <row r="162" spans="1:11" ht="15.75" customHeight="1" thickBot="1">
      <c r="A162" s="98"/>
      <c r="B162" s="216"/>
      <c r="C162" s="217"/>
      <c r="D162" s="44"/>
      <c r="E162" s="379"/>
      <c r="F162" s="117"/>
      <c r="G162" s="44"/>
      <c r="H162" s="379"/>
      <c r="I162" s="221"/>
    </row>
    <row r="163" spans="1:11" ht="15.75" customHeight="1" thickBot="1">
      <c r="A163" s="249" t="s">
        <v>202</v>
      </c>
      <c r="B163" s="388"/>
      <c r="C163" s="389"/>
      <c r="D163" s="36"/>
      <c r="E163" s="376"/>
      <c r="F163" s="118"/>
      <c r="G163" s="36"/>
      <c r="H163" s="376"/>
      <c r="I163" s="222"/>
    </row>
    <row r="164" spans="1:11" s="338" customFormat="1" ht="15.75" customHeight="1">
      <c r="A164" s="333" t="s">
        <v>22</v>
      </c>
      <c r="B164" s="260" t="s">
        <v>21</v>
      </c>
      <c r="C164" s="186">
        <v>0.96</v>
      </c>
      <c r="D164" s="34" t="s">
        <v>52</v>
      </c>
      <c r="E164" s="360" t="s">
        <v>52</v>
      </c>
      <c r="F164" s="348" t="s">
        <v>52</v>
      </c>
      <c r="G164" s="334">
        <v>13357</v>
      </c>
      <c r="H164" s="364">
        <v>2248.636</v>
      </c>
      <c r="I164" s="348" t="s">
        <v>52</v>
      </c>
      <c r="J164" s="337"/>
      <c r="K164" s="52" t="str">
        <f t="shared" si="39"/>
        <v/>
      </c>
    </row>
    <row r="165" spans="1:11" s="338" customFormat="1" ht="15.75" customHeight="1">
      <c r="A165" s="333" t="s">
        <v>29</v>
      </c>
      <c r="B165" s="260" t="s">
        <v>21</v>
      </c>
      <c r="C165" s="186">
        <v>0.96</v>
      </c>
      <c r="D165" s="34" t="s">
        <v>52</v>
      </c>
      <c r="E165" s="360" t="s">
        <v>52</v>
      </c>
      <c r="F165" s="348" t="s">
        <v>52</v>
      </c>
      <c r="G165" s="334">
        <v>10539</v>
      </c>
      <c r="H165" s="364">
        <v>2123.4719999999998</v>
      </c>
      <c r="I165" s="348" t="s">
        <v>52</v>
      </c>
      <c r="J165" s="337"/>
      <c r="K165" s="52" t="str">
        <f t="shared" si="39"/>
        <v/>
      </c>
    </row>
    <row r="166" spans="1:11" ht="15.75" customHeight="1">
      <c r="A166" s="263" t="s">
        <v>30</v>
      </c>
      <c r="B166" s="57" t="s">
        <v>21</v>
      </c>
      <c r="C166" s="184">
        <v>0.96</v>
      </c>
      <c r="D166" s="33" t="s">
        <v>52</v>
      </c>
      <c r="E166" s="361" t="s">
        <v>52</v>
      </c>
      <c r="F166" s="351" t="s">
        <v>52</v>
      </c>
      <c r="G166" s="33">
        <v>10575</v>
      </c>
      <c r="H166" s="365">
        <v>2434.2239999999997</v>
      </c>
      <c r="I166" s="351" t="s">
        <v>52</v>
      </c>
      <c r="K166" s="52" t="str">
        <f t="shared" si="39"/>
        <v/>
      </c>
    </row>
    <row r="167" spans="1:11" ht="15.75" customHeight="1">
      <c r="A167" s="263" t="s">
        <v>31</v>
      </c>
      <c r="B167" s="57" t="s">
        <v>21</v>
      </c>
      <c r="C167" s="184">
        <v>0.96</v>
      </c>
      <c r="D167" s="33" t="s">
        <v>52</v>
      </c>
      <c r="E167" s="361" t="s">
        <v>52</v>
      </c>
      <c r="F167" s="351" t="s">
        <v>52</v>
      </c>
      <c r="G167" s="33">
        <v>10581</v>
      </c>
      <c r="H167" s="365">
        <v>2149.3679999999999</v>
      </c>
      <c r="I167" s="351" t="s">
        <v>52</v>
      </c>
      <c r="K167" s="52" t="str">
        <f t="shared" si="39"/>
        <v/>
      </c>
    </row>
    <row r="168" spans="1:11" ht="15.75" customHeight="1">
      <c r="A168" s="263" t="s">
        <v>33</v>
      </c>
      <c r="B168" s="57" t="s">
        <v>21</v>
      </c>
      <c r="C168" s="184">
        <v>0.96</v>
      </c>
      <c r="D168" s="33" t="s">
        <v>52</v>
      </c>
      <c r="E168" s="361" t="s">
        <v>52</v>
      </c>
      <c r="F168" s="351" t="s">
        <v>52</v>
      </c>
      <c r="G168" s="33">
        <v>10582</v>
      </c>
      <c r="H168" s="365">
        <v>2110.5239999999999</v>
      </c>
      <c r="I168" s="351" t="s">
        <v>52</v>
      </c>
      <c r="K168" s="52" t="str">
        <f t="shared" si="39"/>
        <v/>
      </c>
    </row>
    <row r="169" spans="1:11" ht="15.75" customHeight="1">
      <c r="A169" s="263" t="s">
        <v>20</v>
      </c>
      <c r="B169" s="57" t="s">
        <v>21</v>
      </c>
      <c r="C169" s="184">
        <v>0.96</v>
      </c>
      <c r="D169" s="33" t="s">
        <v>52</v>
      </c>
      <c r="E169" s="361" t="s">
        <v>52</v>
      </c>
      <c r="F169" s="351" t="s">
        <v>52</v>
      </c>
      <c r="G169" s="33">
        <v>10592</v>
      </c>
      <c r="H169" s="365">
        <v>2326.3239999999996</v>
      </c>
      <c r="I169" s="351" t="s">
        <v>52</v>
      </c>
      <c r="K169" s="52" t="str">
        <f t="shared" si="39"/>
        <v/>
      </c>
    </row>
    <row r="170" spans="1:11" ht="15.75" customHeight="1">
      <c r="A170" s="263" t="s">
        <v>27</v>
      </c>
      <c r="B170" s="57" t="s">
        <v>21</v>
      </c>
      <c r="C170" s="184">
        <v>0.96</v>
      </c>
      <c r="D170" s="33" t="s">
        <v>52</v>
      </c>
      <c r="E170" s="361" t="s">
        <v>52</v>
      </c>
      <c r="F170" s="351" t="s">
        <v>52</v>
      </c>
      <c r="G170" s="33">
        <v>10598</v>
      </c>
      <c r="H170" s="365">
        <v>2196.8440000000001</v>
      </c>
      <c r="I170" s="351" t="s">
        <v>52</v>
      </c>
      <c r="K170" s="52" t="str">
        <f t="shared" si="39"/>
        <v/>
      </c>
    </row>
    <row r="171" spans="1:11" ht="15.75" customHeight="1">
      <c r="A171" s="318" t="s">
        <v>408</v>
      </c>
      <c r="B171" s="57" t="s">
        <v>21</v>
      </c>
      <c r="C171" s="187">
        <v>0.96</v>
      </c>
      <c r="D171" s="31" t="s">
        <v>52</v>
      </c>
      <c r="E171" s="361" t="s">
        <v>52</v>
      </c>
      <c r="F171" s="351" t="s">
        <v>52</v>
      </c>
      <c r="G171" s="188">
        <v>18436</v>
      </c>
      <c r="H171" s="364">
        <v>2248.636</v>
      </c>
      <c r="I171" s="348" t="s">
        <v>52</v>
      </c>
      <c r="K171" s="52" t="str">
        <f t="shared" si="39"/>
        <v/>
      </c>
    </row>
    <row r="172" spans="1:11" ht="15.75" customHeight="1">
      <c r="A172" s="263" t="s">
        <v>24</v>
      </c>
      <c r="B172" s="57" t="s">
        <v>21</v>
      </c>
      <c r="C172" s="331">
        <v>0.96</v>
      </c>
      <c r="D172" s="33" t="s">
        <v>52</v>
      </c>
      <c r="E172" s="361" t="s">
        <v>52</v>
      </c>
      <c r="F172" s="351" t="s">
        <v>52</v>
      </c>
      <c r="G172" s="33">
        <v>13475</v>
      </c>
      <c r="H172" s="365">
        <v>1808.4039999999998</v>
      </c>
      <c r="I172" s="351" t="s">
        <v>52</v>
      </c>
      <c r="K172" s="52" t="str">
        <f t="shared" si="39"/>
        <v/>
      </c>
    </row>
    <row r="173" spans="1:11" s="338" customFormat="1" ht="15.75" customHeight="1">
      <c r="A173" s="333" t="s">
        <v>25</v>
      </c>
      <c r="B173" s="260" t="s">
        <v>21</v>
      </c>
      <c r="C173" s="186">
        <v>0.96</v>
      </c>
      <c r="D173" s="34" t="s">
        <v>52</v>
      </c>
      <c r="E173" s="360" t="s">
        <v>52</v>
      </c>
      <c r="F173" s="348" t="s">
        <v>52</v>
      </c>
      <c r="G173" s="334">
        <v>13763</v>
      </c>
      <c r="H173" s="364">
        <v>1747.9799999999998</v>
      </c>
      <c r="I173" s="348" t="s">
        <v>52</v>
      </c>
      <c r="J173" s="337"/>
      <c r="K173" s="52" t="str">
        <f t="shared" si="39"/>
        <v/>
      </c>
    </row>
    <row r="174" spans="1:11" ht="15.75" customHeight="1">
      <c r="A174" s="263" t="s">
        <v>26</v>
      </c>
      <c r="B174" s="57" t="s">
        <v>21</v>
      </c>
      <c r="C174" s="184">
        <v>0.96</v>
      </c>
      <c r="D174" s="33" t="s">
        <v>52</v>
      </c>
      <c r="E174" s="361" t="s">
        <v>52</v>
      </c>
      <c r="F174" s="351" t="s">
        <v>52</v>
      </c>
      <c r="G174" s="33">
        <v>13476</v>
      </c>
      <c r="H174" s="365">
        <v>1808.4039999999998</v>
      </c>
      <c r="I174" s="351" t="s">
        <v>52</v>
      </c>
      <c r="K174" s="52" t="str">
        <f t="shared" si="39"/>
        <v/>
      </c>
    </row>
    <row r="175" spans="1:11" ht="15.75" customHeight="1">
      <c r="A175" s="263" t="s">
        <v>32</v>
      </c>
      <c r="B175" s="57" t="s">
        <v>21</v>
      </c>
      <c r="C175" s="184">
        <v>0.96</v>
      </c>
      <c r="D175" s="33" t="s">
        <v>52</v>
      </c>
      <c r="E175" s="361" t="s">
        <v>52</v>
      </c>
      <c r="F175" s="351" t="s">
        <v>52</v>
      </c>
      <c r="G175" s="33">
        <v>10639</v>
      </c>
      <c r="H175" s="365">
        <v>1903.356</v>
      </c>
      <c r="I175" s="351" t="s">
        <v>52</v>
      </c>
      <c r="K175" s="52" t="str">
        <f t="shared" si="39"/>
        <v/>
      </c>
    </row>
    <row r="176" spans="1:11" ht="15.75" customHeight="1">
      <c r="A176" s="263" t="s">
        <v>34</v>
      </c>
      <c r="B176" s="57" t="s">
        <v>21</v>
      </c>
      <c r="C176" s="184">
        <v>0.96</v>
      </c>
      <c r="D176" s="33" t="s">
        <v>52</v>
      </c>
      <c r="E176" s="361" t="s">
        <v>52</v>
      </c>
      <c r="F176" s="351" t="s">
        <v>52</v>
      </c>
      <c r="G176" s="33">
        <v>10644</v>
      </c>
      <c r="H176" s="365">
        <v>1864.5120000000002</v>
      </c>
      <c r="I176" s="351" t="s">
        <v>52</v>
      </c>
      <c r="K176" s="52" t="str">
        <f t="shared" si="39"/>
        <v/>
      </c>
    </row>
    <row r="177" spans="1:11" ht="15.75" customHeight="1">
      <c r="A177" s="263" t="s">
        <v>23</v>
      </c>
      <c r="B177" s="57" t="s">
        <v>21</v>
      </c>
      <c r="C177" s="184">
        <v>0.96</v>
      </c>
      <c r="D177" s="33" t="s">
        <v>52</v>
      </c>
      <c r="E177" s="361" t="s">
        <v>52</v>
      </c>
      <c r="F177" s="351" t="s">
        <v>52</v>
      </c>
      <c r="G177" s="33">
        <v>10650</v>
      </c>
      <c r="H177" s="365">
        <v>2080.3119999999999</v>
      </c>
      <c r="I177" s="351" t="s">
        <v>52</v>
      </c>
      <c r="K177" s="52" t="str">
        <f t="shared" si="39"/>
        <v/>
      </c>
    </row>
    <row r="178" spans="1:11" ht="15.75" customHeight="1">
      <c r="A178" s="263" t="s">
        <v>28</v>
      </c>
      <c r="B178" s="57" t="s">
        <v>21</v>
      </c>
      <c r="C178" s="331">
        <v>0.96</v>
      </c>
      <c r="D178" s="33" t="s">
        <v>52</v>
      </c>
      <c r="E178" s="361" t="s">
        <v>52</v>
      </c>
      <c r="F178" s="351" t="s">
        <v>52</v>
      </c>
      <c r="G178" s="33">
        <v>10657</v>
      </c>
      <c r="H178" s="365">
        <v>1946.5160000000001</v>
      </c>
      <c r="I178" s="351" t="s">
        <v>52</v>
      </c>
      <c r="K178" s="52" t="str">
        <f t="shared" si="39"/>
        <v/>
      </c>
    </row>
    <row r="179" spans="1:11" ht="15.75" customHeight="1">
      <c r="A179" s="263" t="s">
        <v>90</v>
      </c>
      <c r="B179" s="57" t="s">
        <v>35</v>
      </c>
      <c r="C179" s="328">
        <v>2.6</v>
      </c>
      <c r="D179" s="31" t="s">
        <v>52</v>
      </c>
      <c r="E179" s="361" t="s">
        <v>52</v>
      </c>
      <c r="F179" s="351" t="s">
        <v>52</v>
      </c>
      <c r="G179" s="31">
        <v>14239</v>
      </c>
      <c r="H179" s="365">
        <v>4957.1417999999994</v>
      </c>
      <c r="I179" s="182">
        <f>H179/C179</f>
        <v>1906.5929999999996</v>
      </c>
      <c r="K179" s="52" t="str">
        <f t="shared" si="39"/>
        <v/>
      </c>
    </row>
    <row r="180" spans="1:11" ht="15.75" customHeight="1" thickBot="1">
      <c r="A180" s="321" t="s">
        <v>36</v>
      </c>
      <c r="B180" s="322" t="s">
        <v>35</v>
      </c>
      <c r="C180" s="185">
        <v>2.6</v>
      </c>
      <c r="D180" s="39" t="s">
        <v>52</v>
      </c>
      <c r="E180" s="362" t="s">
        <v>52</v>
      </c>
      <c r="F180" s="352" t="s">
        <v>52</v>
      </c>
      <c r="G180" s="39">
        <v>14279</v>
      </c>
      <c r="H180" s="367">
        <v>4818.2744999999995</v>
      </c>
      <c r="I180" s="326">
        <f>H180/C180</f>
        <v>1853.1824999999997</v>
      </c>
      <c r="K180" s="52" t="str">
        <f t="shared" si="39"/>
        <v/>
      </c>
    </row>
    <row r="181" spans="1:11" ht="15.75" customHeight="1" thickBot="1">
      <c r="A181" s="99"/>
      <c r="B181" s="386"/>
      <c r="C181" s="387"/>
      <c r="D181" s="100"/>
      <c r="E181" s="398"/>
      <c r="F181" s="399"/>
      <c r="G181" s="100"/>
      <c r="H181" s="375"/>
      <c r="I181" s="116"/>
    </row>
    <row r="182" spans="1:11" ht="15.75" customHeight="1" thickBot="1">
      <c r="A182" s="249" t="s">
        <v>190</v>
      </c>
      <c r="B182" s="390"/>
      <c r="C182" s="391"/>
      <c r="D182" s="49"/>
      <c r="E182" s="400"/>
      <c r="F182" s="401"/>
      <c r="G182" s="49"/>
      <c r="H182" s="376"/>
      <c r="I182" s="118"/>
    </row>
    <row r="183" spans="1:11" ht="15.75" customHeight="1">
      <c r="A183" s="314" t="s">
        <v>51</v>
      </c>
      <c r="B183" s="315" t="s">
        <v>198</v>
      </c>
      <c r="C183" s="183">
        <v>2.6</v>
      </c>
      <c r="D183" s="40" t="s">
        <v>52</v>
      </c>
      <c r="E183" s="363" t="s">
        <v>52</v>
      </c>
      <c r="F183" s="402" t="s">
        <v>52</v>
      </c>
      <c r="G183" s="40">
        <v>15044</v>
      </c>
      <c r="H183" s="368">
        <v>8511.5835999999999</v>
      </c>
      <c r="I183" s="369">
        <f t="shared" ref="I183:I214" si="43">H183/C183</f>
        <v>3273.6859999999997</v>
      </c>
      <c r="K183" s="52" t="str">
        <f t="shared" si="39"/>
        <v/>
      </c>
    </row>
    <row r="184" spans="1:11" s="338" customFormat="1" ht="15.75" customHeight="1">
      <c r="A184" s="333" t="s">
        <v>53</v>
      </c>
      <c r="B184" s="260" t="s">
        <v>198</v>
      </c>
      <c r="C184" s="186">
        <v>2.6</v>
      </c>
      <c r="D184" s="34" t="s">
        <v>52</v>
      </c>
      <c r="E184" s="360" t="s">
        <v>52</v>
      </c>
      <c r="F184" s="348" t="s">
        <v>52</v>
      </c>
      <c r="G184" s="334">
        <v>15034</v>
      </c>
      <c r="H184" s="364">
        <v>8224.137999999999</v>
      </c>
      <c r="I184" s="371">
        <f t="shared" si="43"/>
        <v>3163.1299999999997</v>
      </c>
      <c r="J184" s="52"/>
      <c r="K184" s="52" t="str">
        <f t="shared" ref="K184:K234" si="44">IF($I$2&lt;&gt;0,H184*(1-$I$2),"")</f>
        <v/>
      </c>
    </row>
    <row r="185" spans="1:11" s="338" customFormat="1" ht="15.75" customHeight="1">
      <c r="A185" s="333" t="s">
        <v>38</v>
      </c>
      <c r="B185" s="260" t="s">
        <v>59</v>
      </c>
      <c r="C185" s="186">
        <v>2.6</v>
      </c>
      <c r="D185" s="334">
        <v>12887</v>
      </c>
      <c r="E185" s="364">
        <v>3425.3933999999999</v>
      </c>
      <c r="F185" s="371">
        <f t="shared" ref="F185:F216" si="45">E185/C185</f>
        <v>1317.4589999999998</v>
      </c>
      <c r="G185" s="334">
        <v>12897</v>
      </c>
      <c r="H185" s="364">
        <v>3934.5734999999995</v>
      </c>
      <c r="I185" s="371">
        <f t="shared" si="43"/>
        <v>1513.2974999999997</v>
      </c>
      <c r="J185" s="52" t="str">
        <f t="shared" ref="J185:J234" si="46">IF($I$2&lt;&gt;0,E185*(1-$I$2),"")</f>
        <v/>
      </c>
      <c r="K185" s="52" t="str">
        <f t="shared" si="44"/>
        <v/>
      </c>
    </row>
    <row r="186" spans="1:11" s="338" customFormat="1" ht="15" customHeight="1">
      <c r="A186" s="333" t="s">
        <v>228</v>
      </c>
      <c r="B186" s="260" t="s">
        <v>154</v>
      </c>
      <c r="C186" s="186">
        <v>2.6</v>
      </c>
      <c r="D186" s="334">
        <v>15016</v>
      </c>
      <c r="E186" s="364">
        <v>4245.9728999999998</v>
      </c>
      <c r="F186" s="371">
        <f t="shared" si="45"/>
        <v>1633.0664999999999</v>
      </c>
      <c r="G186" s="334">
        <v>15031</v>
      </c>
      <c r="H186" s="364">
        <v>4755.1529999999993</v>
      </c>
      <c r="I186" s="371">
        <f t="shared" si="43"/>
        <v>1828.9049999999997</v>
      </c>
      <c r="J186" s="52" t="str">
        <f t="shared" si="46"/>
        <v/>
      </c>
      <c r="K186" s="52" t="str">
        <f t="shared" si="44"/>
        <v/>
      </c>
    </row>
    <row r="187" spans="1:11" customFormat="1" ht="15" customHeight="1">
      <c r="A187" s="262" t="s">
        <v>54</v>
      </c>
      <c r="B187" s="260" t="s">
        <v>154</v>
      </c>
      <c r="C187" s="184">
        <v>2.6</v>
      </c>
      <c r="D187" s="34">
        <v>13923</v>
      </c>
      <c r="E187" s="365">
        <v>6802.8792000000003</v>
      </c>
      <c r="F187" s="371">
        <f t="shared" si="45"/>
        <v>2616.4920000000002</v>
      </c>
      <c r="G187" s="34">
        <v>13926</v>
      </c>
      <c r="H187" s="365">
        <v>7301.9166999999998</v>
      </c>
      <c r="I187" s="371">
        <f t="shared" si="43"/>
        <v>2808.4294999999997</v>
      </c>
      <c r="J187" s="52" t="str">
        <f t="shared" si="46"/>
        <v/>
      </c>
      <c r="K187" s="52" t="str">
        <f t="shared" si="44"/>
        <v/>
      </c>
    </row>
    <row r="188" spans="1:11" customFormat="1" ht="15" customHeight="1">
      <c r="A188" s="262" t="s">
        <v>286</v>
      </c>
      <c r="B188" s="260" t="s">
        <v>409</v>
      </c>
      <c r="C188" s="186">
        <v>2.6</v>
      </c>
      <c r="D188" s="34">
        <v>19532</v>
      </c>
      <c r="E188" s="364">
        <v>4393.2563999999993</v>
      </c>
      <c r="F188" s="371">
        <f t="shared" si="45"/>
        <v>1689.7139999999997</v>
      </c>
      <c r="G188" s="34">
        <v>19544</v>
      </c>
      <c r="H188" s="364">
        <v>4919.2689</v>
      </c>
      <c r="I188" s="371">
        <f t="shared" si="43"/>
        <v>1892.0264999999999</v>
      </c>
      <c r="J188" s="52" t="str">
        <f t="shared" si="46"/>
        <v/>
      </c>
      <c r="K188" s="52" t="str">
        <f t="shared" si="44"/>
        <v/>
      </c>
    </row>
    <row r="189" spans="1:11" customFormat="1" ht="15" customHeight="1">
      <c r="A189" s="263" t="s">
        <v>288</v>
      </c>
      <c r="B189" s="57" t="s">
        <v>409</v>
      </c>
      <c r="C189" s="184">
        <v>2.6</v>
      </c>
      <c r="D189" s="34">
        <v>19543</v>
      </c>
      <c r="E189" s="364">
        <v>4393.2563999999993</v>
      </c>
      <c r="F189" s="371">
        <f t="shared" si="45"/>
        <v>1689.7139999999997</v>
      </c>
      <c r="G189" s="31">
        <v>19546</v>
      </c>
      <c r="H189" s="365">
        <v>4919.2689</v>
      </c>
      <c r="I189" s="371">
        <f t="shared" si="43"/>
        <v>1892.0264999999999</v>
      </c>
      <c r="J189" s="52" t="str">
        <f t="shared" si="46"/>
        <v/>
      </c>
      <c r="K189" s="52" t="str">
        <f t="shared" si="44"/>
        <v/>
      </c>
    </row>
    <row r="190" spans="1:11" ht="15.75" customHeight="1">
      <c r="A190" s="262" t="s">
        <v>289</v>
      </c>
      <c r="B190" s="260" t="s">
        <v>409</v>
      </c>
      <c r="C190" s="184">
        <v>2.6</v>
      </c>
      <c r="D190" s="31">
        <v>19542</v>
      </c>
      <c r="E190" s="364">
        <v>4393.2563999999993</v>
      </c>
      <c r="F190" s="371">
        <f t="shared" si="45"/>
        <v>1689.7139999999997</v>
      </c>
      <c r="G190" s="34">
        <v>19545</v>
      </c>
      <c r="H190" s="365">
        <v>4919.2689</v>
      </c>
      <c r="I190" s="371">
        <f t="shared" si="43"/>
        <v>1892.0264999999999</v>
      </c>
      <c r="J190" s="52" t="str">
        <f t="shared" si="46"/>
        <v/>
      </c>
      <c r="K190" s="52" t="str">
        <f t="shared" si="44"/>
        <v/>
      </c>
    </row>
    <row r="191" spans="1:11" s="338" customFormat="1" ht="15.75" customHeight="1">
      <c r="A191" s="333" t="s">
        <v>40</v>
      </c>
      <c r="B191" s="260" t="s">
        <v>39</v>
      </c>
      <c r="C191" s="186">
        <v>2.6</v>
      </c>
      <c r="D191" s="334">
        <v>13450</v>
      </c>
      <c r="E191" s="364">
        <v>3425.3933999999999</v>
      </c>
      <c r="F191" s="371">
        <f t="shared" si="45"/>
        <v>1317.4589999999998</v>
      </c>
      <c r="G191" s="334">
        <v>13468</v>
      </c>
      <c r="H191" s="364">
        <v>3934.5734999999995</v>
      </c>
      <c r="I191" s="371">
        <f t="shared" si="43"/>
        <v>1513.2974999999997</v>
      </c>
      <c r="J191" s="52" t="str">
        <f t="shared" si="46"/>
        <v/>
      </c>
      <c r="K191" s="52" t="str">
        <f t="shared" si="44"/>
        <v/>
      </c>
    </row>
    <row r="192" spans="1:11" s="338" customFormat="1" ht="15.75" customHeight="1">
      <c r="A192" s="306" t="s">
        <v>41</v>
      </c>
      <c r="B192" s="57" t="s">
        <v>39</v>
      </c>
      <c r="C192" s="184">
        <v>2.6</v>
      </c>
      <c r="D192" s="339">
        <v>12935</v>
      </c>
      <c r="E192" s="365">
        <v>3425.3933999999999</v>
      </c>
      <c r="F192" s="370">
        <f t="shared" si="45"/>
        <v>1317.4589999999998</v>
      </c>
      <c r="G192" s="339">
        <v>12978</v>
      </c>
      <c r="H192" s="365">
        <v>3934.5734999999995</v>
      </c>
      <c r="I192" s="370">
        <f t="shared" si="43"/>
        <v>1513.2974999999997</v>
      </c>
      <c r="J192" s="52" t="str">
        <f t="shared" si="46"/>
        <v/>
      </c>
      <c r="K192" s="52" t="str">
        <f t="shared" si="44"/>
        <v/>
      </c>
    </row>
    <row r="193" spans="1:11" ht="15.75" customHeight="1">
      <c r="A193" s="263" t="s">
        <v>271</v>
      </c>
      <c r="B193" s="57" t="s">
        <v>410</v>
      </c>
      <c r="C193" s="187">
        <v>2.6</v>
      </c>
      <c r="D193" s="31">
        <v>19013</v>
      </c>
      <c r="E193" s="365">
        <v>2995.3040000000001</v>
      </c>
      <c r="F193" s="370">
        <f t="shared" si="45"/>
        <v>1152.04</v>
      </c>
      <c r="G193" s="31">
        <v>19024</v>
      </c>
      <c r="H193" s="365">
        <v>3446.4339</v>
      </c>
      <c r="I193" s="370">
        <f t="shared" si="43"/>
        <v>1325.5515</v>
      </c>
      <c r="J193" s="52" t="str">
        <f t="shared" si="46"/>
        <v/>
      </c>
      <c r="K193" s="52" t="str">
        <f t="shared" si="44"/>
        <v/>
      </c>
    </row>
    <row r="194" spans="1:11" ht="15.75" customHeight="1">
      <c r="A194" s="263" t="s">
        <v>55</v>
      </c>
      <c r="B194" s="57" t="s">
        <v>165</v>
      </c>
      <c r="C194" s="184">
        <v>2.6</v>
      </c>
      <c r="D194" s="31">
        <v>13416</v>
      </c>
      <c r="E194" s="365">
        <v>5518.8691999999992</v>
      </c>
      <c r="F194" s="370">
        <f t="shared" si="45"/>
        <v>2122.6419999999998</v>
      </c>
      <c r="G194" s="31">
        <v>13412</v>
      </c>
      <c r="H194" s="365">
        <v>6031.3941999999988</v>
      </c>
      <c r="I194" s="370">
        <f t="shared" si="43"/>
        <v>2319.7669999999994</v>
      </c>
      <c r="J194" s="52" t="str">
        <f t="shared" si="46"/>
        <v/>
      </c>
      <c r="K194" s="52" t="str">
        <f t="shared" si="44"/>
        <v/>
      </c>
    </row>
    <row r="195" spans="1:11" ht="15.75" customHeight="1">
      <c r="A195" s="263" t="s">
        <v>156</v>
      </c>
      <c r="B195" s="57" t="s">
        <v>165</v>
      </c>
      <c r="C195" s="184">
        <v>2.6</v>
      </c>
      <c r="D195" s="31">
        <v>17266</v>
      </c>
      <c r="E195" s="365">
        <v>6060.0956000000006</v>
      </c>
      <c r="F195" s="370">
        <f t="shared" si="45"/>
        <v>2330.806</v>
      </c>
      <c r="G195" s="31">
        <v>17267</v>
      </c>
      <c r="H195" s="365">
        <v>6572.6206000000002</v>
      </c>
      <c r="I195" s="370">
        <f t="shared" si="43"/>
        <v>2527.931</v>
      </c>
      <c r="J195" s="52" t="str">
        <f t="shared" si="46"/>
        <v/>
      </c>
      <c r="K195" s="52" t="str">
        <f t="shared" si="44"/>
        <v/>
      </c>
    </row>
    <row r="196" spans="1:11" ht="15.75" customHeight="1">
      <c r="A196" s="263" t="s">
        <v>58</v>
      </c>
      <c r="B196" s="57" t="s">
        <v>165</v>
      </c>
      <c r="C196" s="184">
        <v>2.6</v>
      </c>
      <c r="D196" s="34">
        <v>13470</v>
      </c>
      <c r="E196" s="364">
        <v>4393.2563999999993</v>
      </c>
      <c r="F196" s="371">
        <f t="shared" si="45"/>
        <v>1689.7139999999997</v>
      </c>
      <c r="G196" s="31">
        <v>13473</v>
      </c>
      <c r="H196" s="365">
        <v>4919.2689</v>
      </c>
      <c r="I196" s="371">
        <f t="shared" si="43"/>
        <v>1892.0264999999999</v>
      </c>
      <c r="J196" s="52" t="str">
        <f t="shared" si="46"/>
        <v/>
      </c>
      <c r="K196" s="52" t="str">
        <f t="shared" si="44"/>
        <v/>
      </c>
    </row>
    <row r="197" spans="1:11" ht="15.75" customHeight="1">
      <c r="A197" s="263" t="s">
        <v>56</v>
      </c>
      <c r="B197" s="57" t="s">
        <v>165</v>
      </c>
      <c r="C197" s="184">
        <v>2.6</v>
      </c>
      <c r="D197" s="31">
        <v>13419</v>
      </c>
      <c r="E197" s="365">
        <v>5518.8691999999992</v>
      </c>
      <c r="F197" s="370">
        <f t="shared" si="45"/>
        <v>2122.6419999999998</v>
      </c>
      <c r="G197" s="31">
        <v>13415</v>
      </c>
      <c r="H197" s="365">
        <v>6031.3941999999988</v>
      </c>
      <c r="I197" s="370">
        <f t="shared" si="43"/>
        <v>2319.7669999999994</v>
      </c>
      <c r="J197" s="52" t="str">
        <f t="shared" si="46"/>
        <v/>
      </c>
      <c r="K197" s="52" t="str">
        <f t="shared" si="44"/>
        <v/>
      </c>
    </row>
    <row r="198" spans="1:11" ht="15.75" customHeight="1">
      <c r="A198" s="263" t="s">
        <v>57</v>
      </c>
      <c r="B198" s="57" t="s">
        <v>165</v>
      </c>
      <c r="C198" s="184">
        <v>2.6</v>
      </c>
      <c r="D198" s="31">
        <v>13418</v>
      </c>
      <c r="E198" s="365">
        <v>5518.8691999999992</v>
      </c>
      <c r="F198" s="370">
        <f t="shared" si="45"/>
        <v>2122.6419999999998</v>
      </c>
      <c r="G198" s="31">
        <v>13414</v>
      </c>
      <c r="H198" s="365">
        <v>6031.3941999999988</v>
      </c>
      <c r="I198" s="370">
        <f t="shared" si="43"/>
        <v>2319.7669999999994</v>
      </c>
      <c r="J198" s="52" t="str">
        <f t="shared" si="46"/>
        <v/>
      </c>
      <c r="K198" s="52" t="str">
        <f t="shared" si="44"/>
        <v/>
      </c>
    </row>
    <row r="199" spans="1:11" ht="15.75" customHeight="1">
      <c r="A199" s="263" t="s">
        <v>411</v>
      </c>
      <c r="B199" s="57" t="s">
        <v>410</v>
      </c>
      <c r="C199" s="187">
        <v>2.6</v>
      </c>
      <c r="D199" s="33">
        <v>19299</v>
      </c>
      <c r="E199" s="365">
        <v>2995.3040000000001</v>
      </c>
      <c r="F199" s="372">
        <f t="shared" si="45"/>
        <v>1152.04</v>
      </c>
      <c r="G199" s="33">
        <v>19302</v>
      </c>
      <c r="H199" s="365">
        <v>3446.4339</v>
      </c>
      <c r="I199" s="372">
        <f t="shared" si="43"/>
        <v>1325.5515</v>
      </c>
      <c r="J199" s="52" t="str">
        <f t="shared" si="46"/>
        <v/>
      </c>
      <c r="K199" s="52" t="str">
        <f t="shared" si="44"/>
        <v/>
      </c>
    </row>
    <row r="200" spans="1:11" ht="15.75" customHeight="1">
      <c r="A200" s="263" t="s">
        <v>270</v>
      </c>
      <c r="B200" s="57" t="s">
        <v>410</v>
      </c>
      <c r="C200" s="187">
        <v>2.6</v>
      </c>
      <c r="D200" s="33">
        <v>19298</v>
      </c>
      <c r="E200" s="365">
        <v>2995.3040000000001</v>
      </c>
      <c r="F200" s="372">
        <f t="shared" si="45"/>
        <v>1152.04</v>
      </c>
      <c r="G200" s="33">
        <v>19301</v>
      </c>
      <c r="H200" s="365">
        <v>3446.4339</v>
      </c>
      <c r="I200" s="372">
        <f t="shared" si="43"/>
        <v>1325.5515</v>
      </c>
      <c r="J200" s="52" t="str">
        <f t="shared" si="46"/>
        <v/>
      </c>
      <c r="K200" s="52" t="str">
        <f t="shared" si="44"/>
        <v/>
      </c>
    </row>
    <row r="201" spans="1:11" ht="15.75" customHeight="1">
      <c r="A201" s="263" t="s">
        <v>239</v>
      </c>
      <c r="B201" s="57" t="s">
        <v>18</v>
      </c>
      <c r="C201" s="184">
        <v>2.6</v>
      </c>
      <c r="D201" s="31">
        <v>15609</v>
      </c>
      <c r="E201" s="365">
        <v>4553.1642000000002</v>
      </c>
      <c r="F201" s="370">
        <f t="shared" si="45"/>
        <v>1751.2170000000001</v>
      </c>
      <c r="G201" s="31">
        <v>15610</v>
      </c>
      <c r="H201" s="365">
        <v>4948.9413999999997</v>
      </c>
      <c r="I201" s="370">
        <f t="shared" si="43"/>
        <v>1903.4389999999999</v>
      </c>
      <c r="J201" s="52" t="str">
        <f t="shared" si="46"/>
        <v/>
      </c>
      <c r="K201" s="52" t="str">
        <f t="shared" si="44"/>
        <v/>
      </c>
    </row>
    <row r="202" spans="1:11" s="338" customFormat="1" ht="15.75" customHeight="1">
      <c r="A202" s="306" t="s">
        <v>240</v>
      </c>
      <c r="B202" s="57" t="s">
        <v>61</v>
      </c>
      <c r="C202" s="184">
        <v>2.6</v>
      </c>
      <c r="D202" s="339">
        <v>16985</v>
      </c>
      <c r="E202" s="365">
        <v>5158.0515999999989</v>
      </c>
      <c r="F202" s="372">
        <f t="shared" si="45"/>
        <v>1983.8659999999995</v>
      </c>
      <c r="G202" s="339">
        <v>16986</v>
      </c>
      <c r="H202" s="365">
        <v>5654.1757999999991</v>
      </c>
      <c r="I202" s="372">
        <f t="shared" si="43"/>
        <v>2174.6829999999995</v>
      </c>
      <c r="J202" s="52" t="str">
        <f t="shared" si="46"/>
        <v/>
      </c>
      <c r="K202" s="52" t="str">
        <f t="shared" si="44"/>
        <v/>
      </c>
    </row>
    <row r="203" spans="1:11" ht="15.75" customHeight="1">
      <c r="A203" s="262" t="s">
        <v>241</v>
      </c>
      <c r="B203" s="260" t="s">
        <v>61</v>
      </c>
      <c r="C203" s="186">
        <v>2.6</v>
      </c>
      <c r="D203" s="34">
        <v>12884</v>
      </c>
      <c r="E203" s="364">
        <v>5338.5834059999979</v>
      </c>
      <c r="F203" s="371">
        <f t="shared" si="45"/>
        <v>2053.3013099999989</v>
      </c>
      <c r="G203" s="34">
        <v>12894</v>
      </c>
      <c r="H203" s="364">
        <v>5851.1084059999985</v>
      </c>
      <c r="I203" s="371">
        <f t="shared" si="43"/>
        <v>2250.4263099999994</v>
      </c>
      <c r="J203" s="52" t="str">
        <f t="shared" si="46"/>
        <v/>
      </c>
      <c r="K203" s="52" t="str">
        <f t="shared" si="44"/>
        <v/>
      </c>
    </row>
    <row r="204" spans="1:11" ht="15.75" customHeight="1">
      <c r="A204" s="263" t="s">
        <v>242</v>
      </c>
      <c r="B204" s="57" t="s">
        <v>61</v>
      </c>
      <c r="C204" s="184">
        <v>2.6</v>
      </c>
      <c r="D204" s="31">
        <v>13480</v>
      </c>
      <c r="E204" s="365">
        <v>5338.5834059999979</v>
      </c>
      <c r="F204" s="372">
        <f t="shared" si="45"/>
        <v>2053.3013099999989</v>
      </c>
      <c r="G204" s="31">
        <v>13478</v>
      </c>
      <c r="H204" s="365">
        <v>5851.1084059999985</v>
      </c>
      <c r="I204" s="372">
        <f t="shared" si="43"/>
        <v>2250.4263099999994</v>
      </c>
      <c r="J204" s="52" t="str">
        <f t="shared" si="46"/>
        <v/>
      </c>
      <c r="K204" s="52" t="str">
        <f t="shared" si="44"/>
        <v/>
      </c>
    </row>
    <row r="205" spans="1:11" s="4" customFormat="1" ht="15.75" customHeight="1">
      <c r="A205" s="263" t="s">
        <v>243</v>
      </c>
      <c r="B205" s="57" t="s">
        <v>61</v>
      </c>
      <c r="C205" s="184">
        <v>2.6</v>
      </c>
      <c r="D205" s="31">
        <v>14778</v>
      </c>
      <c r="E205" s="365">
        <v>5338.5834059999979</v>
      </c>
      <c r="F205" s="370">
        <f t="shared" si="45"/>
        <v>2053.3013099999989</v>
      </c>
      <c r="G205" s="31">
        <v>14797</v>
      </c>
      <c r="H205" s="365">
        <v>5851.1084059999985</v>
      </c>
      <c r="I205" s="370">
        <f t="shared" si="43"/>
        <v>2250.4263099999994</v>
      </c>
      <c r="J205" s="52" t="str">
        <f t="shared" si="46"/>
        <v/>
      </c>
      <c r="K205" s="52" t="str">
        <f t="shared" si="44"/>
        <v/>
      </c>
    </row>
    <row r="206" spans="1:11" ht="15.75" customHeight="1">
      <c r="A206" s="263" t="s">
        <v>244</v>
      </c>
      <c r="B206" s="57" t="s">
        <v>61</v>
      </c>
      <c r="C206" s="184">
        <v>2.6</v>
      </c>
      <c r="D206" s="31">
        <v>16451</v>
      </c>
      <c r="E206" s="365">
        <v>5338.5834059999979</v>
      </c>
      <c r="F206" s="370">
        <f t="shared" si="45"/>
        <v>2053.3013099999989</v>
      </c>
      <c r="G206" s="31">
        <v>16452</v>
      </c>
      <c r="H206" s="365">
        <v>5851.1084059999985</v>
      </c>
      <c r="I206" s="370">
        <f t="shared" si="43"/>
        <v>2250.4263099999994</v>
      </c>
      <c r="J206" s="52" t="str">
        <f t="shared" si="46"/>
        <v/>
      </c>
      <c r="K206" s="52" t="str">
        <f t="shared" si="44"/>
        <v/>
      </c>
    </row>
    <row r="207" spans="1:11" ht="15.75" customHeight="1">
      <c r="A207" s="263" t="s">
        <v>245</v>
      </c>
      <c r="B207" s="57" t="s">
        <v>61</v>
      </c>
      <c r="C207" s="184">
        <v>2.6</v>
      </c>
      <c r="D207" s="31">
        <v>12883</v>
      </c>
      <c r="E207" s="365">
        <v>5338.5834059999979</v>
      </c>
      <c r="F207" s="370">
        <f t="shared" si="45"/>
        <v>2053.3013099999989</v>
      </c>
      <c r="G207" s="31">
        <v>12893</v>
      </c>
      <c r="H207" s="365">
        <v>5851.1084059999985</v>
      </c>
      <c r="I207" s="370">
        <f t="shared" si="43"/>
        <v>2250.4263099999994</v>
      </c>
      <c r="J207" s="52" t="str">
        <f t="shared" si="46"/>
        <v/>
      </c>
      <c r="K207" s="52" t="str">
        <f t="shared" si="44"/>
        <v/>
      </c>
    </row>
    <row r="208" spans="1:11" s="338" customFormat="1" ht="15.75" customHeight="1">
      <c r="A208" s="306" t="s">
        <v>272</v>
      </c>
      <c r="B208" s="57" t="s">
        <v>410</v>
      </c>
      <c r="C208" s="184">
        <v>2.6</v>
      </c>
      <c r="D208" s="339">
        <v>19015</v>
      </c>
      <c r="E208" s="365">
        <v>2602.5479999999998</v>
      </c>
      <c r="F208" s="370">
        <f t="shared" si="45"/>
        <v>1000.9799999999999</v>
      </c>
      <c r="G208" s="339">
        <v>19026</v>
      </c>
      <c r="H208" s="365">
        <v>3046.6643999999997</v>
      </c>
      <c r="I208" s="370">
        <f t="shared" si="43"/>
        <v>1171.7939999999999</v>
      </c>
      <c r="J208" s="52" t="str">
        <f t="shared" si="46"/>
        <v/>
      </c>
      <c r="K208" s="52" t="str">
        <f t="shared" si="44"/>
        <v/>
      </c>
    </row>
    <row r="209" spans="1:11" ht="15.75" customHeight="1">
      <c r="A209" s="262" t="s">
        <v>273</v>
      </c>
      <c r="B209" s="260" t="s">
        <v>410</v>
      </c>
      <c r="C209" s="236">
        <v>2.6</v>
      </c>
      <c r="D209" s="34">
        <v>19014</v>
      </c>
      <c r="E209" s="364">
        <v>2995.3040000000001</v>
      </c>
      <c r="F209" s="371">
        <f t="shared" si="45"/>
        <v>1152.04</v>
      </c>
      <c r="G209" s="34">
        <v>19025</v>
      </c>
      <c r="H209" s="364">
        <v>3446.4339</v>
      </c>
      <c r="I209" s="371">
        <f t="shared" si="43"/>
        <v>1325.5515</v>
      </c>
      <c r="J209" s="52" t="str">
        <f t="shared" si="46"/>
        <v/>
      </c>
      <c r="K209" s="52" t="str">
        <f t="shared" si="44"/>
        <v/>
      </c>
    </row>
    <row r="210" spans="1:11" s="338" customFormat="1" ht="15.75" customHeight="1">
      <c r="A210" s="333" t="s">
        <v>210</v>
      </c>
      <c r="B210" s="260" t="s">
        <v>74</v>
      </c>
      <c r="C210" s="184">
        <v>2.6</v>
      </c>
      <c r="D210" s="334">
        <v>17826</v>
      </c>
      <c r="E210" s="364">
        <v>4431.1292999999987</v>
      </c>
      <c r="F210" s="371">
        <f t="shared" si="45"/>
        <v>1704.2804999999994</v>
      </c>
      <c r="G210" s="334">
        <v>17847</v>
      </c>
      <c r="H210" s="365">
        <v>4940.3093999999992</v>
      </c>
      <c r="I210" s="371">
        <f t="shared" si="43"/>
        <v>1900.1189999999997</v>
      </c>
      <c r="J210" s="52" t="str">
        <f t="shared" si="46"/>
        <v/>
      </c>
      <c r="K210" s="52" t="str">
        <f t="shared" si="44"/>
        <v/>
      </c>
    </row>
    <row r="211" spans="1:11" ht="15.75" customHeight="1">
      <c r="A211" s="262" t="s">
        <v>157</v>
      </c>
      <c r="B211" s="260" t="s">
        <v>37</v>
      </c>
      <c r="C211" s="186">
        <v>2.6</v>
      </c>
      <c r="D211" s="34">
        <v>17015</v>
      </c>
      <c r="E211" s="364">
        <v>5629.5745999999999</v>
      </c>
      <c r="F211" s="371">
        <f t="shared" si="45"/>
        <v>2165.221</v>
      </c>
      <c r="G211" s="34">
        <v>17016</v>
      </c>
      <c r="H211" s="364">
        <v>6142.0995999999996</v>
      </c>
      <c r="I211" s="371">
        <f t="shared" si="43"/>
        <v>2362.3459999999995</v>
      </c>
      <c r="J211" s="52" t="str">
        <f t="shared" si="46"/>
        <v/>
      </c>
      <c r="K211" s="52" t="str">
        <f t="shared" si="44"/>
        <v/>
      </c>
    </row>
    <row r="212" spans="1:11" ht="15.75" customHeight="1">
      <c r="A212" s="263" t="s">
        <v>60</v>
      </c>
      <c r="B212" s="57" t="s">
        <v>59</v>
      </c>
      <c r="C212" s="184">
        <v>2.6</v>
      </c>
      <c r="D212" s="33">
        <v>14309</v>
      </c>
      <c r="E212" s="365">
        <v>5740.2799999999988</v>
      </c>
      <c r="F212" s="372">
        <f t="shared" si="45"/>
        <v>2207.7999999999993</v>
      </c>
      <c r="G212" s="33">
        <v>14325</v>
      </c>
      <c r="H212" s="365">
        <v>6252.8049999999994</v>
      </c>
      <c r="I212" s="372">
        <f t="shared" si="43"/>
        <v>2404.9249999999997</v>
      </c>
      <c r="J212" s="52" t="str">
        <f t="shared" si="46"/>
        <v/>
      </c>
      <c r="K212" s="52" t="str">
        <f t="shared" si="44"/>
        <v/>
      </c>
    </row>
    <row r="213" spans="1:11" ht="15.75" customHeight="1">
      <c r="A213" s="263" t="s">
        <v>73</v>
      </c>
      <c r="B213" s="57" t="s">
        <v>74</v>
      </c>
      <c r="C213" s="184">
        <v>2.6</v>
      </c>
      <c r="D213" s="31">
        <v>15656</v>
      </c>
      <c r="E213" s="365">
        <v>5399.9633999999987</v>
      </c>
      <c r="F213" s="370">
        <f t="shared" si="45"/>
        <v>2076.9089999999997</v>
      </c>
      <c r="G213" s="31">
        <v>15660</v>
      </c>
      <c r="H213" s="365">
        <v>5912.4883999999984</v>
      </c>
      <c r="I213" s="370">
        <f t="shared" si="43"/>
        <v>2274.0339999999992</v>
      </c>
      <c r="J213" s="52" t="str">
        <f t="shared" si="46"/>
        <v/>
      </c>
      <c r="K213" s="52" t="str">
        <f t="shared" si="44"/>
        <v/>
      </c>
    </row>
    <row r="214" spans="1:11" ht="15.75" customHeight="1">
      <c r="A214" s="263" t="s">
        <v>72</v>
      </c>
      <c r="B214" s="57" t="s">
        <v>74</v>
      </c>
      <c r="C214" s="184">
        <v>2.6</v>
      </c>
      <c r="D214" s="31">
        <v>15655</v>
      </c>
      <c r="E214" s="365">
        <v>5399.9633999999987</v>
      </c>
      <c r="F214" s="370">
        <f t="shared" si="45"/>
        <v>2076.9089999999997</v>
      </c>
      <c r="G214" s="31">
        <v>15659</v>
      </c>
      <c r="H214" s="365">
        <v>5912.4883999999984</v>
      </c>
      <c r="I214" s="370">
        <f t="shared" si="43"/>
        <v>2274.0339999999992</v>
      </c>
      <c r="J214" s="52" t="str">
        <f t="shared" si="46"/>
        <v/>
      </c>
      <c r="K214" s="52" t="str">
        <f t="shared" si="44"/>
        <v/>
      </c>
    </row>
    <row r="215" spans="1:11" s="338" customFormat="1" ht="15.75" customHeight="1">
      <c r="A215" s="306" t="s">
        <v>95</v>
      </c>
      <c r="B215" s="57" t="s">
        <v>199</v>
      </c>
      <c r="C215" s="184">
        <v>2.6</v>
      </c>
      <c r="D215" s="339">
        <v>16421</v>
      </c>
      <c r="E215" s="365">
        <v>5260.5565999999999</v>
      </c>
      <c r="F215" s="370">
        <f t="shared" si="45"/>
        <v>2023.2909999999999</v>
      </c>
      <c r="G215" s="339">
        <v>16422</v>
      </c>
      <c r="H215" s="365">
        <v>6367.6106</v>
      </c>
      <c r="I215" s="370">
        <f t="shared" ref="I215:I234" si="47">H215/C215</f>
        <v>2449.0810000000001</v>
      </c>
      <c r="J215" s="52" t="str">
        <f t="shared" si="46"/>
        <v/>
      </c>
      <c r="K215" s="52" t="str">
        <f t="shared" si="44"/>
        <v/>
      </c>
    </row>
    <row r="216" spans="1:11" ht="15.75" customHeight="1">
      <c r="A216" s="262" t="s">
        <v>94</v>
      </c>
      <c r="B216" s="260" t="s">
        <v>199</v>
      </c>
      <c r="C216" s="186">
        <v>2.6</v>
      </c>
      <c r="D216" s="34">
        <v>16420</v>
      </c>
      <c r="E216" s="364">
        <v>5445.0655999999999</v>
      </c>
      <c r="F216" s="371">
        <f t="shared" si="45"/>
        <v>2094.2559999999999</v>
      </c>
      <c r="G216" s="34">
        <v>15175</v>
      </c>
      <c r="H216" s="364">
        <v>6589.0213999999996</v>
      </c>
      <c r="I216" s="371">
        <f t="shared" si="47"/>
        <v>2534.2389999999996</v>
      </c>
      <c r="J216" s="52" t="str">
        <f t="shared" si="46"/>
        <v/>
      </c>
      <c r="K216" s="52" t="str">
        <f t="shared" si="44"/>
        <v/>
      </c>
    </row>
    <row r="217" spans="1:11" ht="15.75" customHeight="1">
      <c r="A217" s="263" t="s">
        <v>44</v>
      </c>
      <c r="B217" s="57" t="s">
        <v>199</v>
      </c>
      <c r="C217" s="184">
        <v>2.6</v>
      </c>
      <c r="D217" s="31">
        <v>14273</v>
      </c>
      <c r="E217" s="365">
        <v>5445.0655999999999</v>
      </c>
      <c r="F217" s="370">
        <f t="shared" ref="F217:F234" si="48">E217/C217</f>
        <v>2094.2559999999999</v>
      </c>
      <c r="G217" s="31">
        <v>14277</v>
      </c>
      <c r="H217" s="365">
        <v>6589.0213999999996</v>
      </c>
      <c r="I217" s="370">
        <f t="shared" si="47"/>
        <v>2534.2389999999996</v>
      </c>
      <c r="J217" s="52" t="str">
        <f t="shared" si="46"/>
        <v/>
      </c>
      <c r="K217" s="52" t="str">
        <f t="shared" si="44"/>
        <v/>
      </c>
    </row>
    <row r="218" spans="1:11" ht="15.75" customHeight="1">
      <c r="A218" s="263" t="s">
        <v>212</v>
      </c>
      <c r="B218" s="57" t="s">
        <v>199</v>
      </c>
      <c r="C218" s="184">
        <v>2.6</v>
      </c>
      <c r="D218" s="31">
        <v>17831</v>
      </c>
      <c r="E218" s="365">
        <v>6215.9031999999988</v>
      </c>
      <c r="F218" s="370">
        <f t="shared" si="48"/>
        <v>2390.7319999999995</v>
      </c>
      <c r="G218" s="31">
        <v>17851</v>
      </c>
      <c r="H218" s="365">
        <v>7166.1785</v>
      </c>
      <c r="I218" s="370">
        <f t="shared" si="47"/>
        <v>2756.2224999999999</v>
      </c>
      <c r="J218" s="52" t="str">
        <f t="shared" si="46"/>
        <v/>
      </c>
      <c r="K218" s="52" t="str">
        <f t="shared" si="44"/>
        <v/>
      </c>
    </row>
    <row r="219" spans="1:11" ht="15.75" customHeight="1">
      <c r="A219" s="263" t="s">
        <v>43</v>
      </c>
      <c r="B219" s="57" t="s">
        <v>199</v>
      </c>
      <c r="C219" s="184">
        <v>2.6</v>
      </c>
      <c r="D219" s="31">
        <v>15017</v>
      </c>
      <c r="E219" s="365">
        <v>5445.0655999999999</v>
      </c>
      <c r="F219" s="370">
        <f t="shared" si="48"/>
        <v>2094.2559999999999</v>
      </c>
      <c r="G219" s="31">
        <v>15032</v>
      </c>
      <c r="H219" s="365">
        <v>6589.0213999999996</v>
      </c>
      <c r="I219" s="370">
        <f t="shared" si="47"/>
        <v>2534.2389999999996</v>
      </c>
      <c r="J219" s="52" t="str">
        <f t="shared" si="46"/>
        <v/>
      </c>
      <c r="K219" s="52" t="str">
        <f t="shared" si="44"/>
        <v/>
      </c>
    </row>
    <row r="220" spans="1:11" s="338" customFormat="1" ht="15.75" customHeight="1">
      <c r="A220" s="306" t="s">
        <v>93</v>
      </c>
      <c r="B220" s="57" t="s">
        <v>85</v>
      </c>
      <c r="C220" s="184">
        <v>2.6</v>
      </c>
      <c r="D220" s="339">
        <v>16418</v>
      </c>
      <c r="E220" s="365">
        <v>5260.5565999999999</v>
      </c>
      <c r="F220" s="370">
        <f t="shared" si="48"/>
        <v>2023.2909999999999</v>
      </c>
      <c r="G220" s="339">
        <v>16419</v>
      </c>
      <c r="H220" s="365">
        <v>5756.6808000000001</v>
      </c>
      <c r="I220" s="370">
        <f t="shared" si="47"/>
        <v>2214.1080000000002</v>
      </c>
      <c r="J220" s="52" t="str">
        <f t="shared" si="46"/>
        <v/>
      </c>
      <c r="K220" s="52" t="str">
        <f t="shared" si="44"/>
        <v/>
      </c>
    </row>
    <row r="221" spans="1:11" s="338" customFormat="1" ht="15.75" customHeight="1">
      <c r="A221" s="333" t="s">
        <v>70</v>
      </c>
      <c r="B221" s="260" t="s">
        <v>85</v>
      </c>
      <c r="C221" s="186">
        <v>2.6</v>
      </c>
      <c r="D221" s="334">
        <v>15653</v>
      </c>
      <c r="E221" s="364">
        <v>5260.5565999999999</v>
      </c>
      <c r="F221" s="371">
        <f t="shared" si="48"/>
        <v>2023.2909999999999</v>
      </c>
      <c r="G221" s="334">
        <v>15657</v>
      </c>
      <c r="H221" s="364">
        <v>5756.6808000000001</v>
      </c>
      <c r="I221" s="371">
        <f t="shared" si="47"/>
        <v>2214.1080000000002</v>
      </c>
      <c r="J221" s="52" t="str">
        <f t="shared" si="46"/>
        <v/>
      </c>
      <c r="K221" s="52" t="str">
        <f t="shared" si="44"/>
        <v/>
      </c>
    </row>
    <row r="222" spans="1:11" s="338" customFormat="1" ht="15.75" customHeight="1">
      <c r="A222" s="333" t="s">
        <v>71</v>
      </c>
      <c r="B222" s="260" t="s">
        <v>85</v>
      </c>
      <c r="C222" s="186">
        <v>2.6</v>
      </c>
      <c r="D222" s="334">
        <v>15654</v>
      </c>
      <c r="E222" s="364">
        <v>5260.5565999999999</v>
      </c>
      <c r="F222" s="371">
        <f t="shared" si="48"/>
        <v>2023.2909999999999</v>
      </c>
      <c r="G222" s="334">
        <v>15658</v>
      </c>
      <c r="H222" s="364">
        <v>5756.6808000000001</v>
      </c>
      <c r="I222" s="371">
        <f t="shared" si="47"/>
        <v>2214.1080000000002</v>
      </c>
      <c r="J222" s="52" t="str">
        <f t="shared" si="46"/>
        <v/>
      </c>
      <c r="K222" s="52" t="str">
        <f t="shared" si="44"/>
        <v/>
      </c>
    </row>
    <row r="223" spans="1:11" ht="15.75" customHeight="1">
      <c r="A223" s="262" t="s">
        <v>92</v>
      </c>
      <c r="B223" s="260" t="s">
        <v>200</v>
      </c>
      <c r="C223" s="186">
        <v>2.6</v>
      </c>
      <c r="D223" s="34">
        <v>15025</v>
      </c>
      <c r="E223" s="364">
        <v>5445.0655999999999</v>
      </c>
      <c r="F223" s="371">
        <f t="shared" si="48"/>
        <v>2094.2559999999999</v>
      </c>
      <c r="G223" s="34">
        <v>15041</v>
      </c>
      <c r="H223" s="364">
        <v>6589.0213999999996</v>
      </c>
      <c r="I223" s="371">
        <f t="shared" si="47"/>
        <v>2534.2389999999996</v>
      </c>
      <c r="J223" s="52" t="str">
        <f t="shared" si="46"/>
        <v/>
      </c>
      <c r="K223" s="52" t="str">
        <f t="shared" si="44"/>
        <v/>
      </c>
    </row>
    <row r="224" spans="1:11" ht="15.75" customHeight="1">
      <c r="A224" s="263" t="s">
        <v>47</v>
      </c>
      <c r="B224" s="57" t="s">
        <v>200</v>
      </c>
      <c r="C224" s="184">
        <v>2.6</v>
      </c>
      <c r="D224" s="31">
        <v>13848</v>
      </c>
      <c r="E224" s="365">
        <v>5445.0655999999999</v>
      </c>
      <c r="F224" s="370">
        <f t="shared" si="48"/>
        <v>2094.2559999999999</v>
      </c>
      <c r="G224" s="31">
        <v>13863</v>
      </c>
      <c r="H224" s="364">
        <v>6589.0213999999996</v>
      </c>
      <c r="I224" s="370">
        <f t="shared" si="47"/>
        <v>2534.2389999999996</v>
      </c>
      <c r="J224" s="52" t="str">
        <f t="shared" si="46"/>
        <v/>
      </c>
      <c r="K224" s="52" t="str">
        <f t="shared" si="44"/>
        <v/>
      </c>
    </row>
    <row r="225" spans="1:11" s="338" customFormat="1" ht="15.75" customHeight="1">
      <c r="A225" s="306" t="s">
        <v>46</v>
      </c>
      <c r="B225" s="57" t="s">
        <v>200</v>
      </c>
      <c r="C225" s="184">
        <v>2.6</v>
      </c>
      <c r="D225" s="339">
        <v>15020</v>
      </c>
      <c r="E225" s="365">
        <v>5260.5565999999999</v>
      </c>
      <c r="F225" s="370">
        <f t="shared" si="48"/>
        <v>2023.2909999999999</v>
      </c>
      <c r="G225" s="339">
        <v>15036</v>
      </c>
      <c r="H225" s="364">
        <v>6367.6106</v>
      </c>
      <c r="I225" s="370">
        <f t="shared" si="47"/>
        <v>2449.0810000000001</v>
      </c>
      <c r="J225" s="52" t="str">
        <f t="shared" si="46"/>
        <v/>
      </c>
      <c r="K225" s="52" t="str">
        <f t="shared" si="44"/>
        <v/>
      </c>
    </row>
    <row r="226" spans="1:11" ht="15.75" customHeight="1">
      <c r="A226" s="262" t="s">
        <v>45</v>
      </c>
      <c r="B226" s="260" t="s">
        <v>200</v>
      </c>
      <c r="C226" s="186">
        <v>2.6</v>
      </c>
      <c r="D226" s="34">
        <v>15014</v>
      </c>
      <c r="E226" s="364">
        <v>5445.0655999999999</v>
      </c>
      <c r="F226" s="371">
        <f t="shared" si="48"/>
        <v>2094.2559999999999</v>
      </c>
      <c r="G226" s="34">
        <v>15029</v>
      </c>
      <c r="H226" s="364">
        <v>6589.0213999999996</v>
      </c>
      <c r="I226" s="371">
        <f t="shared" si="47"/>
        <v>2534.2389999999996</v>
      </c>
      <c r="J226" s="52" t="str">
        <f t="shared" si="46"/>
        <v/>
      </c>
      <c r="K226" s="52" t="str">
        <f t="shared" si="44"/>
        <v/>
      </c>
    </row>
    <row r="227" spans="1:11" s="338" customFormat="1" ht="15.75" customHeight="1">
      <c r="A227" s="306" t="s">
        <v>211</v>
      </c>
      <c r="B227" s="57" t="s">
        <v>200</v>
      </c>
      <c r="C227" s="184">
        <v>2.6</v>
      </c>
      <c r="D227" s="339">
        <v>17830</v>
      </c>
      <c r="E227" s="365">
        <v>6006.7929999999997</v>
      </c>
      <c r="F227" s="370">
        <f t="shared" si="48"/>
        <v>2310.3049999999998</v>
      </c>
      <c r="G227" s="339">
        <v>17850</v>
      </c>
      <c r="H227" s="364">
        <v>6926.6404999999995</v>
      </c>
      <c r="I227" s="370">
        <f t="shared" si="47"/>
        <v>2664.0924999999997</v>
      </c>
      <c r="J227" s="52" t="str">
        <f t="shared" si="46"/>
        <v/>
      </c>
      <c r="K227" s="52" t="str">
        <f t="shared" si="44"/>
        <v/>
      </c>
    </row>
    <row r="228" spans="1:11" ht="15.75" customHeight="1">
      <c r="A228" s="262" t="s">
        <v>91</v>
      </c>
      <c r="B228" s="260" t="s">
        <v>200</v>
      </c>
      <c r="C228" s="186">
        <v>2.6</v>
      </c>
      <c r="D228" s="34">
        <v>15026</v>
      </c>
      <c r="E228" s="364">
        <v>5445.0655999999999</v>
      </c>
      <c r="F228" s="371">
        <f t="shared" si="48"/>
        <v>2094.2559999999999</v>
      </c>
      <c r="G228" s="34">
        <v>15042</v>
      </c>
      <c r="H228" s="364">
        <v>6589.0213999999996</v>
      </c>
      <c r="I228" s="371">
        <f t="shared" si="47"/>
        <v>2534.2389999999996</v>
      </c>
      <c r="J228" s="52" t="str">
        <f t="shared" si="46"/>
        <v/>
      </c>
      <c r="K228" s="52" t="str">
        <f t="shared" si="44"/>
        <v/>
      </c>
    </row>
    <row r="229" spans="1:11" ht="15.75" customHeight="1">
      <c r="A229" s="263" t="s">
        <v>48</v>
      </c>
      <c r="B229" s="57" t="s">
        <v>200</v>
      </c>
      <c r="C229" s="184">
        <v>2.6</v>
      </c>
      <c r="D229" s="31">
        <v>13852</v>
      </c>
      <c r="E229" s="365">
        <v>5445.0655999999999</v>
      </c>
      <c r="F229" s="370">
        <f t="shared" si="48"/>
        <v>2094.2559999999999</v>
      </c>
      <c r="G229" s="31">
        <v>13867</v>
      </c>
      <c r="H229" s="364">
        <v>6589.0213999999996</v>
      </c>
      <c r="I229" s="370">
        <f t="shared" si="47"/>
        <v>2534.2389999999996</v>
      </c>
      <c r="J229" s="52" t="str">
        <f t="shared" si="46"/>
        <v/>
      </c>
      <c r="K229" s="52" t="str">
        <f t="shared" si="44"/>
        <v/>
      </c>
    </row>
    <row r="230" spans="1:11" ht="15.75" customHeight="1">
      <c r="A230" s="263" t="s">
        <v>49</v>
      </c>
      <c r="B230" s="57" t="s">
        <v>200</v>
      </c>
      <c r="C230" s="184">
        <v>2.6</v>
      </c>
      <c r="D230" s="31">
        <v>15021</v>
      </c>
      <c r="E230" s="365">
        <v>5445.0655999999999</v>
      </c>
      <c r="F230" s="370">
        <f t="shared" si="48"/>
        <v>2094.2559999999999</v>
      </c>
      <c r="G230" s="31">
        <v>15037</v>
      </c>
      <c r="H230" s="364">
        <v>6589.0213999999996</v>
      </c>
      <c r="I230" s="370">
        <f t="shared" si="47"/>
        <v>2534.2389999999996</v>
      </c>
      <c r="J230" s="52" t="str">
        <f t="shared" si="46"/>
        <v/>
      </c>
      <c r="K230" s="52" t="str">
        <f t="shared" si="44"/>
        <v/>
      </c>
    </row>
    <row r="231" spans="1:11" ht="15.75" customHeight="1">
      <c r="A231" s="263" t="s">
        <v>50</v>
      </c>
      <c r="B231" s="57" t="s">
        <v>200</v>
      </c>
      <c r="C231" s="184">
        <v>2.6</v>
      </c>
      <c r="D231" s="31">
        <v>15015</v>
      </c>
      <c r="E231" s="365">
        <v>5445.0655999999999</v>
      </c>
      <c r="F231" s="370">
        <f t="shared" si="48"/>
        <v>2094.2559999999999</v>
      </c>
      <c r="G231" s="31">
        <v>15030</v>
      </c>
      <c r="H231" s="364">
        <v>6589.0213999999996</v>
      </c>
      <c r="I231" s="370">
        <f t="shared" si="47"/>
        <v>2534.2389999999996</v>
      </c>
      <c r="J231" s="52" t="str">
        <f t="shared" si="46"/>
        <v/>
      </c>
      <c r="K231" s="52" t="str">
        <f t="shared" si="44"/>
        <v/>
      </c>
    </row>
    <row r="232" spans="1:11" ht="15.75" customHeight="1">
      <c r="A232" s="263" t="s">
        <v>274</v>
      </c>
      <c r="B232" s="57" t="s">
        <v>410</v>
      </c>
      <c r="C232" s="187">
        <v>2.6</v>
      </c>
      <c r="D232" s="31">
        <v>19012</v>
      </c>
      <c r="E232" s="365">
        <v>2995.3040000000001</v>
      </c>
      <c r="F232" s="370">
        <f t="shared" si="48"/>
        <v>1152.04</v>
      </c>
      <c r="G232" s="31">
        <v>19023</v>
      </c>
      <c r="H232" s="364">
        <v>3446.4339</v>
      </c>
      <c r="I232" s="370">
        <f t="shared" si="47"/>
        <v>1325.5515</v>
      </c>
      <c r="J232" s="52" t="str">
        <f t="shared" si="46"/>
        <v/>
      </c>
      <c r="K232" s="52" t="str">
        <f t="shared" si="44"/>
        <v/>
      </c>
    </row>
    <row r="233" spans="1:11" s="338" customFormat="1" ht="15.75" customHeight="1">
      <c r="A233" s="306" t="s">
        <v>158</v>
      </c>
      <c r="B233" s="57" t="s">
        <v>61</v>
      </c>
      <c r="C233" s="184">
        <v>2.6</v>
      </c>
      <c r="D233" s="334">
        <v>17268</v>
      </c>
      <c r="E233" s="364">
        <v>3964.0301999999997</v>
      </c>
      <c r="F233" s="371">
        <f t="shared" si="48"/>
        <v>1524.6269999999997</v>
      </c>
      <c r="G233" s="339">
        <v>17269</v>
      </c>
      <c r="H233" s="365">
        <v>4473.2102999999997</v>
      </c>
      <c r="I233" s="371">
        <f t="shared" si="47"/>
        <v>1720.4654999999998</v>
      </c>
      <c r="J233" s="52" t="str">
        <f t="shared" si="46"/>
        <v/>
      </c>
      <c r="K233" s="52" t="str">
        <f t="shared" si="44"/>
        <v/>
      </c>
    </row>
    <row r="234" spans="1:11" s="338" customFormat="1" ht="15.75" customHeight="1" thickBot="1">
      <c r="A234" s="345" t="s">
        <v>42</v>
      </c>
      <c r="B234" s="343" t="s">
        <v>39</v>
      </c>
      <c r="C234" s="194">
        <v>2.6</v>
      </c>
      <c r="D234" s="346">
        <v>13451</v>
      </c>
      <c r="E234" s="378">
        <v>3425.3933999999999</v>
      </c>
      <c r="F234" s="373">
        <f t="shared" si="48"/>
        <v>1317.4589999999998</v>
      </c>
      <c r="G234" s="346">
        <v>13467</v>
      </c>
      <c r="H234" s="378">
        <v>3934.5734999999995</v>
      </c>
      <c r="I234" s="373">
        <f t="shared" si="47"/>
        <v>1513.2974999999997</v>
      </c>
      <c r="J234" s="52" t="str">
        <f t="shared" si="46"/>
        <v/>
      </c>
      <c r="K234" s="52" t="str">
        <f t="shared" si="44"/>
        <v/>
      </c>
    </row>
    <row r="235" spans="1:11" s="2" customFormat="1" ht="15.75" customHeight="1" thickBot="1">
      <c r="A235" s="98"/>
      <c r="B235" s="17"/>
      <c r="C235" s="27"/>
      <c r="D235" s="42"/>
      <c r="E235" s="59"/>
      <c r="F235" s="332"/>
      <c r="G235" s="42"/>
      <c r="H235" s="377"/>
      <c r="I235" s="332"/>
      <c r="J235" s="52"/>
      <c r="K235" s="52"/>
    </row>
    <row r="236" spans="1:11" s="2" customFormat="1" ht="15.75" customHeight="1" thickBot="1">
      <c r="A236" s="249" t="s">
        <v>191</v>
      </c>
      <c r="B236" s="250"/>
      <c r="C236" s="251"/>
      <c r="D236" s="36"/>
      <c r="E236" s="46"/>
      <c r="F236" s="115"/>
      <c r="G236" s="36"/>
      <c r="H236" s="376"/>
      <c r="I236" s="115"/>
      <c r="J236" s="52"/>
      <c r="K236" s="52"/>
    </row>
    <row r="237" spans="1:11" s="2" customFormat="1" ht="15.75" customHeight="1">
      <c r="A237" s="314" t="s">
        <v>79</v>
      </c>
      <c r="B237" s="315" t="s">
        <v>35</v>
      </c>
      <c r="C237" s="183">
        <v>2.6</v>
      </c>
      <c r="D237" s="40">
        <v>15936</v>
      </c>
      <c r="E237" s="382">
        <v>3951.4058999999997</v>
      </c>
      <c r="F237" s="195">
        <f>E237/C237</f>
        <v>1519.7714999999998</v>
      </c>
      <c r="G237" s="40">
        <v>15956</v>
      </c>
      <c r="H237" s="368">
        <v>4477.4183999999996</v>
      </c>
      <c r="I237" s="195">
        <f>H237/C237</f>
        <v>1722.0839999999998</v>
      </c>
      <c r="J237" s="52" t="str">
        <f t="shared" ref="J237:J257" si="49">IF($I$2&lt;&gt;0,E237*(1-$I$2),"")</f>
        <v/>
      </c>
      <c r="K237" s="52" t="str">
        <f t="shared" ref="K237:K241" si="50">IF($I$2&lt;&gt;0,H237*(1-$I$2),"")</f>
        <v/>
      </c>
    </row>
    <row r="238" spans="1:11" s="2" customFormat="1" ht="15.75" customHeight="1">
      <c r="A238" s="263" t="s">
        <v>80</v>
      </c>
      <c r="B238" s="57" t="s">
        <v>159</v>
      </c>
      <c r="C238" s="184">
        <v>2.6</v>
      </c>
      <c r="D238" s="31">
        <v>15933</v>
      </c>
      <c r="E238" s="383">
        <v>3951.4058999999997</v>
      </c>
      <c r="F238" s="180">
        <f t="shared" ref="F238:F241" si="51">E238/C238</f>
        <v>1519.7714999999998</v>
      </c>
      <c r="G238" s="31">
        <v>15953</v>
      </c>
      <c r="H238" s="364">
        <v>4477.4183999999996</v>
      </c>
      <c r="I238" s="180">
        <f t="shared" ref="I238:I241" si="52">H238/C238</f>
        <v>1722.0839999999998</v>
      </c>
      <c r="J238" s="52" t="str">
        <f t="shared" si="49"/>
        <v/>
      </c>
      <c r="K238" s="52" t="str">
        <f t="shared" si="50"/>
        <v/>
      </c>
    </row>
    <row r="239" spans="1:11" s="2" customFormat="1" ht="15.75" customHeight="1">
      <c r="A239" s="263"/>
      <c r="B239" s="57"/>
      <c r="C239" s="184"/>
      <c r="D239" s="31"/>
      <c r="E239" s="383"/>
      <c r="F239" s="180"/>
      <c r="G239" s="31"/>
      <c r="H239" s="364"/>
      <c r="I239" s="180"/>
      <c r="J239" s="52"/>
      <c r="K239" s="52"/>
    </row>
    <row r="240" spans="1:11" s="2" customFormat="1" ht="15.75" customHeight="1">
      <c r="A240" s="263" t="s">
        <v>77</v>
      </c>
      <c r="B240" s="57" t="s">
        <v>35</v>
      </c>
      <c r="C240" s="184">
        <v>2.6</v>
      </c>
      <c r="D240" s="31">
        <v>15754</v>
      </c>
      <c r="E240" s="383">
        <v>3951.4058999999997</v>
      </c>
      <c r="F240" s="180">
        <f t="shared" si="51"/>
        <v>1519.7714999999998</v>
      </c>
      <c r="G240" s="31">
        <v>15763</v>
      </c>
      <c r="H240" s="364">
        <v>4477.4183999999996</v>
      </c>
      <c r="I240" s="180">
        <f t="shared" si="52"/>
        <v>1722.0839999999998</v>
      </c>
      <c r="J240" s="52" t="str">
        <f t="shared" si="49"/>
        <v/>
      </c>
      <c r="K240" s="52" t="str">
        <f t="shared" si="50"/>
        <v/>
      </c>
    </row>
    <row r="241" spans="1:11" s="2" customFormat="1" ht="15.75" customHeight="1" thickBot="1">
      <c r="A241" s="263" t="s">
        <v>78</v>
      </c>
      <c r="B241" s="57" t="s">
        <v>159</v>
      </c>
      <c r="C241" s="184">
        <v>2.6</v>
      </c>
      <c r="D241" s="31">
        <v>15755</v>
      </c>
      <c r="E241" s="383">
        <v>3951.4058999999997</v>
      </c>
      <c r="F241" s="180">
        <f t="shared" si="51"/>
        <v>1519.7714999999998</v>
      </c>
      <c r="G241" s="31">
        <v>15764</v>
      </c>
      <c r="H241" s="364">
        <v>4477.4183999999996</v>
      </c>
      <c r="I241" s="180">
        <f t="shared" si="52"/>
        <v>1722.0839999999998</v>
      </c>
      <c r="J241" s="52" t="str">
        <f t="shared" si="49"/>
        <v/>
      </c>
      <c r="K241" s="52" t="str">
        <f t="shared" si="50"/>
        <v/>
      </c>
    </row>
    <row r="242" spans="1:11" ht="15.75" customHeight="1" thickBot="1">
      <c r="A242" s="104"/>
      <c r="B242" s="105"/>
      <c r="C242" s="106"/>
      <c r="D242" s="107"/>
      <c r="E242" s="108"/>
      <c r="F242" s="119"/>
      <c r="G242" s="107"/>
      <c r="H242" s="381"/>
      <c r="I242" s="119"/>
    </row>
    <row r="243" spans="1:11" ht="15.75" customHeight="1" thickBot="1">
      <c r="A243" s="249" t="s">
        <v>229</v>
      </c>
      <c r="B243" s="250"/>
      <c r="C243" s="251"/>
      <c r="D243" s="36"/>
      <c r="E243" s="46"/>
      <c r="F243" s="115"/>
      <c r="G243" s="36"/>
      <c r="H243" s="376"/>
      <c r="I243" s="115"/>
    </row>
    <row r="244" spans="1:11" ht="15.75" customHeight="1">
      <c r="A244" s="165" t="s">
        <v>172</v>
      </c>
      <c r="B244" s="25" t="s">
        <v>122</v>
      </c>
      <c r="C244" s="121"/>
      <c r="D244" s="38">
        <v>15961</v>
      </c>
      <c r="E244" s="47">
        <v>828.67199999999991</v>
      </c>
      <c r="F244" s="142"/>
      <c r="G244" s="38" t="s">
        <v>52</v>
      </c>
      <c r="H244" s="395" t="s">
        <v>52</v>
      </c>
      <c r="I244" s="156" t="s">
        <v>52</v>
      </c>
      <c r="J244" s="52" t="str">
        <f t="shared" si="49"/>
        <v/>
      </c>
    </row>
    <row r="245" spans="1:11" ht="15.75" customHeight="1">
      <c r="A245" s="166" t="s">
        <v>135</v>
      </c>
      <c r="B245" s="21" t="s">
        <v>122</v>
      </c>
      <c r="C245" s="130"/>
      <c r="D245" s="32">
        <v>15961</v>
      </c>
      <c r="E245" s="48">
        <v>828.67199999999991</v>
      </c>
      <c r="F245" s="147"/>
      <c r="G245" s="32" t="s">
        <v>52</v>
      </c>
      <c r="H245" s="396" t="s">
        <v>52</v>
      </c>
      <c r="I245" s="12" t="s">
        <v>52</v>
      </c>
      <c r="J245" s="52" t="str">
        <f t="shared" si="49"/>
        <v/>
      </c>
    </row>
    <row r="246" spans="1:11" ht="15.75" customHeight="1">
      <c r="A246" s="167"/>
      <c r="B246" s="21"/>
      <c r="C246" s="130"/>
      <c r="D246" s="32"/>
      <c r="E246" s="48"/>
      <c r="F246" s="147"/>
      <c r="G246" s="32"/>
      <c r="H246" s="396"/>
      <c r="I246" s="12"/>
    </row>
    <row r="247" spans="1:11" ht="15.75" customHeight="1">
      <c r="A247" s="168" t="s">
        <v>173</v>
      </c>
      <c r="B247" s="21" t="s">
        <v>123</v>
      </c>
      <c r="C247" s="130"/>
      <c r="D247" s="32">
        <v>16684</v>
      </c>
      <c r="E247" s="48">
        <v>707.82399999999996</v>
      </c>
      <c r="F247" s="147"/>
      <c r="G247" s="32" t="s">
        <v>52</v>
      </c>
      <c r="H247" s="396" t="s">
        <v>52</v>
      </c>
      <c r="I247" s="12" t="s">
        <v>52</v>
      </c>
      <c r="J247" s="52" t="str">
        <f t="shared" si="49"/>
        <v/>
      </c>
    </row>
    <row r="248" spans="1:11" ht="15.75" customHeight="1">
      <c r="A248" s="166" t="s">
        <v>136</v>
      </c>
      <c r="B248" s="21" t="s">
        <v>123</v>
      </c>
      <c r="C248" s="130"/>
      <c r="D248" s="32">
        <v>16684</v>
      </c>
      <c r="E248" s="48">
        <v>707.82399999999996</v>
      </c>
      <c r="F248" s="147"/>
      <c r="G248" s="32" t="s">
        <v>52</v>
      </c>
      <c r="H248" s="396" t="s">
        <v>52</v>
      </c>
      <c r="I248" s="12" t="s">
        <v>52</v>
      </c>
      <c r="J248" s="52" t="str">
        <f t="shared" si="49"/>
        <v/>
      </c>
    </row>
    <row r="249" spans="1:11" ht="15.75" customHeight="1">
      <c r="A249" s="169"/>
      <c r="B249" s="21"/>
      <c r="C249" s="130"/>
      <c r="D249" s="32"/>
      <c r="E249" s="48"/>
      <c r="F249" s="147"/>
      <c r="G249" s="32"/>
      <c r="H249" s="396"/>
      <c r="I249" s="12"/>
    </row>
    <row r="250" spans="1:11" ht="15.75" customHeight="1">
      <c r="A250" s="170" t="s">
        <v>175</v>
      </c>
      <c r="B250" s="22" t="s">
        <v>174</v>
      </c>
      <c r="C250" s="130"/>
      <c r="D250" s="41" t="s">
        <v>81</v>
      </c>
      <c r="E250" s="48"/>
      <c r="F250" s="147"/>
      <c r="G250" s="41"/>
      <c r="H250" s="396"/>
      <c r="I250" s="12"/>
    </row>
    <row r="251" spans="1:11" ht="15.75" customHeight="1">
      <c r="A251" s="171" t="s">
        <v>126</v>
      </c>
      <c r="B251" s="21" t="s">
        <v>124</v>
      </c>
      <c r="C251" s="130"/>
      <c r="D251" s="32">
        <v>15957</v>
      </c>
      <c r="E251" s="48">
        <v>53.488187999999994</v>
      </c>
      <c r="F251" s="147"/>
      <c r="G251" s="32" t="s">
        <v>52</v>
      </c>
      <c r="H251" s="396" t="s">
        <v>52</v>
      </c>
      <c r="I251" s="12" t="s">
        <v>52</v>
      </c>
      <c r="J251" s="52" t="str">
        <f t="shared" si="49"/>
        <v/>
      </c>
    </row>
    <row r="252" spans="1:11" ht="15.75" customHeight="1">
      <c r="A252" s="169" t="s">
        <v>127</v>
      </c>
      <c r="B252" s="21" t="s">
        <v>124</v>
      </c>
      <c r="C252" s="130"/>
      <c r="D252" s="32">
        <v>15958</v>
      </c>
      <c r="E252" s="48">
        <v>53.488187999999994</v>
      </c>
      <c r="F252" s="147"/>
      <c r="G252" s="32" t="s">
        <v>52</v>
      </c>
      <c r="H252" s="396" t="s">
        <v>52</v>
      </c>
      <c r="I252" s="12" t="s">
        <v>52</v>
      </c>
      <c r="J252" s="52" t="str">
        <f t="shared" si="49"/>
        <v/>
      </c>
    </row>
    <row r="253" spans="1:11" ht="15.75" customHeight="1">
      <c r="A253" s="171" t="s">
        <v>128</v>
      </c>
      <c r="B253" s="21" t="s">
        <v>125</v>
      </c>
      <c r="C253" s="130"/>
      <c r="D253" s="32">
        <v>15960</v>
      </c>
      <c r="E253" s="48">
        <v>53.488187999999994</v>
      </c>
      <c r="F253" s="147"/>
      <c r="G253" s="32" t="s">
        <v>52</v>
      </c>
      <c r="H253" s="396" t="s">
        <v>52</v>
      </c>
      <c r="I253" s="12" t="s">
        <v>52</v>
      </c>
      <c r="J253" s="52" t="str">
        <f t="shared" si="49"/>
        <v/>
      </c>
    </row>
    <row r="254" spans="1:11" ht="15.75" customHeight="1">
      <c r="A254" s="170" t="s">
        <v>176</v>
      </c>
      <c r="B254" s="21"/>
      <c r="C254" s="130"/>
      <c r="D254" s="32"/>
      <c r="E254" s="48"/>
      <c r="F254" s="147"/>
      <c r="G254" s="32"/>
      <c r="H254" s="396"/>
      <c r="I254" s="12"/>
    </row>
    <row r="255" spans="1:11" ht="15.75" customHeight="1">
      <c r="A255" s="171" t="s">
        <v>129</v>
      </c>
      <c r="B255" s="21" t="s">
        <v>124</v>
      </c>
      <c r="C255" s="130"/>
      <c r="D255" s="32">
        <v>15957</v>
      </c>
      <c r="E255" s="48">
        <v>53.488187999999994</v>
      </c>
      <c r="F255" s="147"/>
      <c r="G255" s="32" t="s">
        <v>52</v>
      </c>
      <c r="H255" s="396" t="s">
        <v>52</v>
      </c>
      <c r="I255" s="12" t="s">
        <v>52</v>
      </c>
      <c r="J255" s="52" t="str">
        <f t="shared" si="49"/>
        <v/>
      </c>
    </row>
    <row r="256" spans="1:11" ht="15.75" customHeight="1">
      <c r="A256" s="169" t="s">
        <v>130</v>
      </c>
      <c r="B256" s="21" t="s">
        <v>124</v>
      </c>
      <c r="C256" s="130"/>
      <c r="D256" s="32">
        <v>15958</v>
      </c>
      <c r="E256" s="48">
        <v>53.488187999999994</v>
      </c>
      <c r="F256" s="147"/>
      <c r="G256" s="32" t="s">
        <v>52</v>
      </c>
      <c r="H256" s="396" t="s">
        <v>52</v>
      </c>
      <c r="I256" s="12" t="s">
        <v>52</v>
      </c>
      <c r="J256" s="52" t="str">
        <f t="shared" si="49"/>
        <v/>
      </c>
    </row>
    <row r="257" spans="1:12" ht="15.75" customHeight="1" thickBot="1">
      <c r="A257" s="172" t="s">
        <v>131</v>
      </c>
      <c r="B257" s="164" t="s">
        <v>125</v>
      </c>
      <c r="C257" s="131"/>
      <c r="D257" s="35">
        <v>15960</v>
      </c>
      <c r="E257" s="144">
        <v>53.488187999999994</v>
      </c>
      <c r="F257" s="145"/>
      <c r="G257" s="35" t="s">
        <v>52</v>
      </c>
      <c r="H257" s="397" t="s">
        <v>52</v>
      </c>
      <c r="I257" s="11" t="s">
        <v>52</v>
      </c>
      <c r="J257" s="52" t="str">
        <f t="shared" si="49"/>
        <v/>
      </c>
    </row>
    <row r="258" spans="1:12" ht="15.75" customHeight="1" thickBot="1">
      <c r="A258" s="96"/>
      <c r="B258" s="76"/>
      <c r="C258" s="97"/>
      <c r="D258" s="100"/>
      <c r="F258" s="116"/>
      <c r="G258" s="100"/>
      <c r="H258" s="375"/>
      <c r="I258" s="116"/>
    </row>
    <row r="259" spans="1:12" ht="15.75" customHeight="1" thickBot="1">
      <c r="A259" s="249" t="s">
        <v>192</v>
      </c>
      <c r="B259" s="250"/>
      <c r="C259" s="251"/>
      <c r="D259" s="36"/>
      <c r="E259" s="46"/>
      <c r="F259" s="115"/>
      <c r="G259" s="36"/>
      <c r="H259" s="376"/>
      <c r="I259" s="115"/>
    </row>
    <row r="260" spans="1:12" s="284" customFormat="1" ht="15.75" customHeight="1">
      <c r="A260" s="429" t="s">
        <v>319</v>
      </c>
      <c r="B260" s="418" t="s">
        <v>165</v>
      </c>
      <c r="C260" s="236">
        <v>2.6</v>
      </c>
      <c r="D260" s="34">
        <v>20179</v>
      </c>
      <c r="E260" s="364">
        <v>8208.1687999999995</v>
      </c>
      <c r="F260" s="371">
        <f t="shared" ref="F260:F291" si="53">E260/C260</f>
        <v>3156.9879999999998</v>
      </c>
      <c r="G260" s="34">
        <v>20218</v>
      </c>
      <c r="H260" s="364">
        <v>8890.8521000000001</v>
      </c>
      <c r="I260" s="371">
        <f t="shared" ref="I260:I270" si="54">H260/C260</f>
        <v>3419.5585000000001</v>
      </c>
      <c r="J260" s="52" t="str">
        <f t="shared" ref="J260" si="55">IF($I$2&lt;&gt;0,E260*(1-$I$2),"")</f>
        <v/>
      </c>
      <c r="K260" s="52" t="str">
        <f t="shared" ref="K260" si="56">IF($I$2&lt;&gt;0,H260*(1-$I$2),"")</f>
        <v/>
      </c>
      <c r="L260" s="267"/>
    </row>
    <row r="261" spans="1:12" s="284" customFormat="1" ht="15.75" customHeight="1">
      <c r="A261" s="431" t="s">
        <v>318</v>
      </c>
      <c r="B261" s="292" t="s">
        <v>165</v>
      </c>
      <c r="C261" s="187">
        <v>2.6</v>
      </c>
      <c r="D261" s="33">
        <v>20181</v>
      </c>
      <c r="E261" s="365">
        <v>8208.1687999999995</v>
      </c>
      <c r="F261" s="372">
        <f t="shared" si="53"/>
        <v>3156.9879999999998</v>
      </c>
      <c r="G261" s="33">
        <v>20217</v>
      </c>
      <c r="H261" s="364">
        <v>8890.8521000000001</v>
      </c>
      <c r="I261" s="372">
        <f t="shared" si="54"/>
        <v>3419.5585000000001</v>
      </c>
      <c r="J261" s="52" t="str">
        <f t="shared" ref="J261:J291" si="57">IF($I$2&lt;&gt;0,E261*(1-$I$2),"")</f>
        <v/>
      </c>
      <c r="K261" s="52" t="str">
        <f t="shared" ref="K261:K291" si="58">IF($I$2&lt;&gt;0,H261*(1-$I$2),"")</f>
        <v/>
      </c>
      <c r="L261" s="267"/>
    </row>
    <row r="262" spans="1:12" s="284" customFormat="1" ht="15.75" customHeight="1">
      <c r="A262" s="431" t="s">
        <v>320</v>
      </c>
      <c r="B262" s="292" t="s">
        <v>165</v>
      </c>
      <c r="C262" s="187">
        <v>2.6</v>
      </c>
      <c r="D262" s="33">
        <v>20180</v>
      </c>
      <c r="E262" s="365">
        <v>8208.1687999999995</v>
      </c>
      <c r="F262" s="372">
        <f t="shared" si="53"/>
        <v>3156.9879999999998</v>
      </c>
      <c r="G262" s="33">
        <v>20219</v>
      </c>
      <c r="H262" s="364">
        <v>8890.8521000000001</v>
      </c>
      <c r="I262" s="372">
        <f t="shared" si="54"/>
        <v>3419.5585000000001</v>
      </c>
      <c r="J262" s="52" t="str">
        <f t="shared" si="57"/>
        <v/>
      </c>
      <c r="K262" s="52" t="str">
        <f t="shared" si="58"/>
        <v/>
      </c>
      <c r="L262" s="267"/>
    </row>
    <row r="263" spans="1:12" s="338" customFormat="1" ht="15.75" customHeight="1">
      <c r="A263" s="304" t="s">
        <v>160</v>
      </c>
      <c r="B263" s="287" t="s">
        <v>153</v>
      </c>
      <c r="C263" s="184">
        <v>2.6</v>
      </c>
      <c r="D263" s="344">
        <v>16997</v>
      </c>
      <c r="E263" s="365">
        <v>8140.1000849999991</v>
      </c>
      <c r="F263" s="372">
        <f t="shared" si="53"/>
        <v>3130.8077249999997</v>
      </c>
      <c r="G263" s="344">
        <v>17000</v>
      </c>
      <c r="H263" s="364">
        <v>8798.8295849999995</v>
      </c>
      <c r="I263" s="372">
        <f t="shared" si="54"/>
        <v>3384.1652249999997</v>
      </c>
      <c r="J263" s="52" t="str">
        <f t="shared" si="57"/>
        <v/>
      </c>
      <c r="K263" s="52" t="str">
        <f t="shared" si="58"/>
        <v/>
      </c>
      <c r="L263" s="335"/>
    </row>
    <row r="264" spans="1:12" s="284" customFormat="1" ht="15.75" customHeight="1">
      <c r="A264" s="429" t="s">
        <v>315</v>
      </c>
      <c r="B264" s="418" t="s">
        <v>165</v>
      </c>
      <c r="C264" s="236">
        <v>2.6</v>
      </c>
      <c r="D264" s="34">
        <v>20176</v>
      </c>
      <c r="E264" s="364">
        <v>8208.1687999999995</v>
      </c>
      <c r="F264" s="371">
        <f t="shared" si="53"/>
        <v>3156.9879999999998</v>
      </c>
      <c r="G264" s="34">
        <v>20214</v>
      </c>
      <c r="H264" s="364">
        <v>8890.8521000000001</v>
      </c>
      <c r="I264" s="371">
        <f t="shared" si="54"/>
        <v>3419.5585000000001</v>
      </c>
      <c r="J264" s="52" t="str">
        <f t="shared" si="57"/>
        <v/>
      </c>
      <c r="K264" s="52" t="str">
        <f t="shared" si="58"/>
        <v/>
      </c>
      <c r="L264" s="267"/>
    </row>
    <row r="265" spans="1:12" s="284" customFormat="1" ht="15.75" customHeight="1">
      <c r="A265" s="431" t="s">
        <v>317</v>
      </c>
      <c r="B265" s="292" t="s">
        <v>165</v>
      </c>
      <c r="C265" s="187">
        <v>2.6</v>
      </c>
      <c r="D265" s="264">
        <v>20178</v>
      </c>
      <c r="E265" s="365">
        <v>8208.1687999999995</v>
      </c>
      <c r="F265" s="372">
        <f t="shared" si="53"/>
        <v>3156.9879999999998</v>
      </c>
      <c r="G265" s="34">
        <v>20216</v>
      </c>
      <c r="H265" s="364">
        <v>8890.8521000000001</v>
      </c>
      <c r="I265" s="372">
        <f t="shared" si="54"/>
        <v>3419.5585000000001</v>
      </c>
      <c r="J265" s="52" t="str">
        <f t="shared" si="57"/>
        <v/>
      </c>
      <c r="K265" s="52" t="str">
        <f t="shared" si="58"/>
        <v/>
      </c>
      <c r="L265" s="267"/>
    </row>
    <row r="266" spans="1:12" s="284" customFormat="1" ht="15.75" customHeight="1">
      <c r="A266" s="431" t="s">
        <v>316</v>
      </c>
      <c r="B266" s="292" t="s">
        <v>165</v>
      </c>
      <c r="C266" s="187">
        <v>2.6</v>
      </c>
      <c r="D266" s="264">
        <v>20177</v>
      </c>
      <c r="E266" s="365">
        <v>8208.1687999999995</v>
      </c>
      <c r="F266" s="372">
        <f t="shared" si="53"/>
        <v>3156.9879999999998</v>
      </c>
      <c r="G266" s="34">
        <v>20215</v>
      </c>
      <c r="H266" s="364">
        <v>8890.8521000000001</v>
      </c>
      <c r="I266" s="372">
        <f t="shared" si="54"/>
        <v>3419.5585000000001</v>
      </c>
      <c r="J266" s="52" t="str">
        <f t="shared" si="57"/>
        <v/>
      </c>
      <c r="K266" s="52" t="str">
        <f t="shared" si="58"/>
        <v/>
      </c>
      <c r="L266" s="267"/>
    </row>
    <row r="267" spans="1:12" s="284" customFormat="1" ht="15.75" customHeight="1">
      <c r="A267" s="431" t="s">
        <v>324</v>
      </c>
      <c r="B267" s="292" t="s">
        <v>195</v>
      </c>
      <c r="C267" s="187">
        <v>2.6</v>
      </c>
      <c r="D267" s="264">
        <v>20185</v>
      </c>
      <c r="E267" s="424">
        <v>6740.7287999999999</v>
      </c>
      <c r="F267" s="372">
        <f t="shared" si="53"/>
        <v>2592.5879999999997</v>
      </c>
      <c r="G267" s="34">
        <v>20223</v>
      </c>
      <c r="H267" s="364">
        <v>7246.0244999999995</v>
      </c>
      <c r="I267" s="372">
        <f t="shared" si="54"/>
        <v>2786.9324999999999</v>
      </c>
      <c r="J267" s="52" t="str">
        <f t="shared" si="57"/>
        <v/>
      </c>
      <c r="K267" s="52" t="str">
        <f t="shared" si="58"/>
        <v/>
      </c>
      <c r="L267" s="267"/>
    </row>
    <row r="268" spans="1:12" s="284" customFormat="1" ht="15.75" customHeight="1">
      <c r="A268" s="432" t="s">
        <v>322</v>
      </c>
      <c r="B268" s="426" t="s">
        <v>165</v>
      </c>
      <c r="C268" s="427">
        <v>2.6</v>
      </c>
      <c r="D268" s="188">
        <v>20182</v>
      </c>
      <c r="E268" s="428">
        <v>8208.1687999999995</v>
      </c>
      <c r="F268" s="372">
        <f t="shared" si="53"/>
        <v>3156.9879999999998</v>
      </c>
      <c r="G268" s="188">
        <v>20221</v>
      </c>
      <c r="H268" s="364">
        <v>8890.8521000000001</v>
      </c>
      <c r="I268" s="372">
        <f t="shared" si="54"/>
        <v>3419.5585000000001</v>
      </c>
      <c r="J268" s="52" t="str">
        <f t="shared" si="57"/>
        <v/>
      </c>
      <c r="K268" s="52" t="str">
        <f t="shared" si="58"/>
        <v/>
      </c>
      <c r="L268" s="267"/>
    </row>
    <row r="269" spans="1:12" s="284" customFormat="1" ht="15.75" customHeight="1">
      <c r="A269" s="431" t="s">
        <v>321</v>
      </c>
      <c r="B269" s="292" t="s">
        <v>165</v>
      </c>
      <c r="C269" s="187">
        <v>2.6</v>
      </c>
      <c r="D269" s="264">
        <v>20184</v>
      </c>
      <c r="E269" s="365">
        <v>8208.1687999999995</v>
      </c>
      <c r="F269" s="372">
        <f t="shared" si="53"/>
        <v>3156.9879999999998</v>
      </c>
      <c r="G269" s="264">
        <v>20220</v>
      </c>
      <c r="H269" s="364">
        <v>8890.8521000000001</v>
      </c>
      <c r="I269" s="372">
        <f t="shared" si="54"/>
        <v>3419.5585000000001</v>
      </c>
      <c r="J269" s="52" t="str">
        <f t="shared" si="57"/>
        <v/>
      </c>
      <c r="K269" s="52" t="str">
        <f t="shared" si="58"/>
        <v/>
      </c>
      <c r="L269" s="267"/>
    </row>
    <row r="270" spans="1:12" s="284" customFormat="1" ht="15.75" customHeight="1">
      <c r="A270" s="431" t="s">
        <v>323</v>
      </c>
      <c r="B270" s="292" t="s">
        <v>165</v>
      </c>
      <c r="C270" s="187">
        <v>2.6</v>
      </c>
      <c r="D270" s="264">
        <v>20183</v>
      </c>
      <c r="E270" s="365">
        <v>8208.1687999999995</v>
      </c>
      <c r="F270" s="372">
        <f t="shared" si="53"/>
        <v>3156.9879999999998</v>
      </c>
      <c r="G270" s="264">
        <v>20222</v>
      </c>
      <c r="H270" s="364">
        <v>8890.8521000000001</v>
      </c>
      <c r="I270" s="372">
        <f t="shared" si="54"/>
        <v>3419.5585000000001</v>
      </c>
      <c r="J270" s="52" t="str">
        <f t="shared" si="57"/>
        <v/>
      </c>
      <c r="K270" s="52" t="str">
        <f t="shared" si="58"/>
        <v/>
      </c>
      <c r="L270" s="267"/>
    </row>
    <row r="271" spans="1:12" s="338" customFormat="1" ht="15.75" customHeight="1">
      <c r="A271" s="304" t="s">
        <v>290</v>
      </c>
      <c r="B271" s="287" t="s">
        <v>96</v>
      </c>
      <c r="C271" s="184">
        <v>2.6</v>
      </c>
      <c r="D271" s="342">
        <v>18419</v>
      </c>
      <c r="E271" s="365">
        <v>5178.5526</v>
      </c>
      <c r="F271" s="372">
        <f t="shared" si="53"/>
        <v>1991.751</v>
      </c>
      <c r="G271" s="264" t="s">
        <v>52</v>
      </c>
      <c r="H271" s="360" t="s">
        <v>52</v>
      </c>
      <c r="I271" s="235" t="s">
        <v>52</v>
      </c>
      <c r="J271" s="52" t="str">
        <f t="shared" si="57"/>
        <v/>
      </c>
      <c r="K271" s="52"/>
      <c r="L271" s="335"/>
    </row>
    <row r="272" spans="1:12" s="338" customFormat="1" ht="15.75" customHeight="1">
      <c r="A272" s="305" t="s">
        <v>204</v>
      </c>
      <c r="B272" s="190" t="s">
        <v>203</v>
      </c>
      <c r="C272" s="186">
        <v>2.6</v>
      </c>
      <c r="D272" s="342">
        <v>17818</v>
      </c>
      <c r="E272" s="364">
        <v>7928.707800000001</v>
      </c>
      <c r="F272" s="371">
        <f t="shared" si="53"/>
        <v>3049.5030000000002</v>
      </c>
      <c r="G272" s="342">
        <v>17839</v>
      </c>
      <c r="H272" s="365">
        <v>8587.4372999999996</v>
      </c>
      <c r="I272" s="371">
        <f t="shared" ref="I272:I291" si="59">H272/C272</f>
        <v>3302.8604999999998</v>
      </c>
      <c r="J272" s="52" t="str">
        <f t="shared" si="57"/>
        <v/>
      </c>
      <c r="K272" s="52" t="str">
        <f t="shared" si="58"/>
        <v/>
      </c>
      <c r="L272" s="335"/>
    </row>
    <row r="273" spans="1:12" s="284" customFormat="1" ht="15.75" customHeight="1">
      <c r="A273" s="262" t="s">
        <v>291</v>
      </c>
      <c r="B273" s="260" t="s">
        <v>162</v>
      </c>
      <c r="C273" s="186">
        <v>2.6</v>
      </c>
      <c r="D273" s="34">
        <v>19304</v>
      </c>
      <c r="E273" s="364">
        <v>8208.1687999999995</v>
      </c>
      <c r="F273" s="371">
        <f t="shared" si="53"/>
        <v>3156.9879999999998</v>
      </c>
      <c r="G273" s="34">
        <v>19305</v>
      </c>
      <c r="H273" s="364">
        <v>8890.8521000000001</v>
      </c>
      <c r="I273" s="371">
        <f t="shared" si="59"/>
        <v>3419.5585000000001</v>
      </c>
      <c r="J273" s="52" t="str">
        <f t="shared" si="57"/>
        <v/>
      </c>
      <c r="K273" s="52" t="str">
        <f t="shared" si="58"/>
        <v/>
      </c>
      <c r="L273" s="267"/>
    </row>
    <row r="274" spans="1:12" s="338" customFormat="1" ht="15.75" customHeight="1">
      <c r="A274" s="304" t="s">
        <v>161</v>
      </c>
      <c r="B274" s="191" t="s">
        <v>162</v>
      </c>
      <c r="C274" s="184">
        <v>2.6</v>
      </c>
      <c r="D274" s="344">
        <v>16978</v>
      </c>
      <c r="E274" s="365">
        <v>7928.707800000001</v>
      </c>
      <c r="F274" s="372">
        <f t="shared" si="53"/>
        <v>3049.5030000000002</v>
      </c>
      <c r="G274" s="344">
        <v>16984</v>
      </c>
      <c r="H274" s="365">
        <v>8587.4372999999996</v>
      </c>
      <c r="I274" s="372">
        <f t="shared" si="59"/>
        <v>3302.8604999999998</v>
      </c>
      <c r="J274" s="52" t="str">
        <f t="shared" si="57"/>
        <v/>
      </c>
      <c r="K274" s="52" t="str">
        <f t="shared" si="58"/>
        <v/>
      </c>
      <c r="L274" s="335"/>
    </row>
    <row r="275" spans="1:12" ht="15.75" customHeight="1">
      <c r="A275" s="120" t="s">
        <v>163</v>
      </c>
      <c r="B275" s="191" t="s">
        <v>162</v>
      </c>
      <c r="C275" s="184">
        <v>2.6</v>
      </c>
      <c r="D275" s="33">
        <v>16976</v>
      </c>
      <c r="E275" s="365">
        <v>8208.1687999999995</v>
      </c>
      <c r="F275" s="372">
        <f t="shared" si="53"/>
        <v>3156.9879999999998</v>
      </c>
      <c r="G275" s="33">
        <v>16981</v>
      </c>
      <c r="H275" s="365">
        <v>8890.8521000000001</v>
      </c>
      <c r="I275" s="372">
        <f t="shared" si="59"/>
        <v>3419.5585000000001</v>
      </c>
      <c r="J275" s="52" t="str">
        <f t="shared" si="57"/>
        <v/>
      </c>
      <c r="K275" s="52" t="str">
        <f t="shared" si="58"/>
        <v/>
      </c>
    </row>
    <row r="276" spans="1:12" ht="15.75" customHeight="1">
      <c r="A276" s="120" t="s">
        <v>246</v>
      </c>
      <c r="B276" s="191" t="s">
        <v>162</v>
      </c>
      <c r="C276" s="184">
        <v>2.6</v>
      </c>
      <c r="D276" s="33">
        <v>16977</v>
      </c>
      <c r="E276" s="365">
        <v>8208.1687999999995</v>
      </c>
      <c r="F276" s="372">
        <f t="shared" si="53"/>
        <v>3156.9879999999998</v>
      </c>
      <c r="G276" s="33">
        <v>16982</v>
      </c>
      <c r="H276" s="365">
        <v>8890.8521000000001</v>
      </c>
      <c r="I276" s="372">
        <f t="shared" si="59"/>
        <v>3419.5585000000001</v>
      </c>
      <c r="J276" s="52" t="str">
        <f t="shared" si="57"/>
        <v/>
      </c>
      <c r="K276" s="52" t="str">
        <f t="shared" si="58"/>
        <v/>
      </c>
    </row>
    <row r="277" spans="1:12" s="259" customFormat="1" ht="15" customHeight="1">
      <c r="A277" s="262" t="s">
        <v>293</v>
      </c>
      <c r="B277" s="260" t="s">
        <v>162</v>
      </c>
      <c r="C277" s="186">
        <v>2.6</v>
      </c>
      <c r="D277" s="34">
        <v>18089</v>
      </c>
      <c r="E277" s="364">
        <v>8208.1687999999995</v>
      </c>
      <c r="F277" s="371">
        <f t="shared" si="53"/>
        <v>3156.9879999999998</v>
      </c>
      <c r="G277" s="34">
        <v>18095</v>
      </c>
      <c r="H277" s="364">
        <v>8890.8521000000001</v>
      </c>
      <c r="I277" s="371">
        <f t="shared" si="59"/>
        <v>3419.5585000000001</v>
      </c>
      <c r="J277" s="52" t="str">
        <f t="shared" si="57"/>
        <v/>
      </c>
      <c r="K277" s="52" t="str">
        <f t="shared" si="58"/>
        <v/>
      </c>
    </row>
    <row r="278" spans="1:12" ht="15.75" customHeight="1">
      <c r="A278" s="120" t="s">
        <v>294</v>
      </c>
      <c r="B278" s="191" t="s">
        <v>162</v>
      </c>
      <c r="C278" s="184">
        <v>2.6</v>
      </c>
      <c r="D278" s="33">
        <v>20275</v>
      </c>
      <c r="E278" s="365">
        <v>8208.1687999999995</v>
      </c>
      <c r="F278" s="372">
        <f t="shared" si="53"/>
        <v>3156.9879999999998</v>
      </c>
      <c r="G278" s="33">
        <v>20276</v>
      </c>
      <c r="H278" s="365">
        <v>8890.8521000000001</v>
      </c>
      <c r="I278" s="372">
        <f t="shared" si="59"/>
        <v>3419.5585000000001</v>
      </c>
      <c r="J278" s="52" t="str">
        <f t="shared" si="57"/>
        <v/>
      </c>
      <c r="K278" s="52" t="str">
        <f t="shared" si="58"/>
        <v/>
      </c>
    </row>
    <row r="279" spans="1:12" ht="15.75" customHeight="1">
      <c r="A279" s="120" t="s">
        <v>164</v>
      </c>
      <c r="B279" s="191" t="s">
        <v>162</v>
      </c>
      <c r="C279" s="184">
        <v>2.6</v>
      </c>
      <c r="D279" s="33">
        <v>16975</v>
      </c>
      <c r="E279" s="365">
        <v>8208.1687999999995</v>
      </c>
      <c r="F279" s="372">
        <f t="shared" si="53"/>
        <v>3156.9879999999998</v>
      </c>
      <c r="G279" s="33">
        <v>16979</v>
      </c>
      <c r="H279" s="365">
        <v>8890.8521000000001</v>
      </c>
      <c r="I279" s="372">
        <f t="shared" si="59"/>
        <v>3419.5585000000001</v>
      </c>
      <c r="J279" s="52" t="str">
        <f t="shared" si="57"/>
        <v/>
      </c>
      <c r="K279" s="52" t="str">
        <f t="shared" si="58"/>
        <v/>
      </c>
    </row>
    <row r="280" spans="1:12" s="259" customFormat="1" ht="15" customHeight="1">
      <c r="A280" s="120" t="s">
        <v>207</v>
      </c>
      <c r="B280" s="191" t="s">
        <v>206</v>
      </c>
      <c r="C280" s="184">
        <v>2.6</v>
      </c>
      <c r="D280" s="33">
        <v>17820</v>
      </c>
      <c r="E280" s="365">
        <v>7481.5702000000001</v>
      </c>
      <c r="F280" s="372">
        <f t="shared" si="53"/>
        <v>2877.527</v>
      </c>
      <c r="G280" s="33">
        <v>17841</v>
      </c>
      <c r="H280" s="365">
        <v>8164.2534999999998</v>
      </c>
      <c r="I280" s="372">
        <f t="shared" si="59"/>
        <v>3140.0974999999999</v>
      </c>
      <c r="J280" s="52" t="str">
        <f t="shared" si="57"/>
        <v/>
      </c>
      <c r="K280" s="52" t="str">
        <f t="shared" si="58"/>
        <v/>
      </c>
    </row>
    <row r="281" spans="1:12" ht="15.75" customHeight="1">
      <c r="A281" s="120" t="s">
        <v>205</v>
      </c>
      <c r="B281" s="191" t="s">
        <v>206</v>
      </c>
      <c r="C281" s="184">
        <v>2.6</v>
      </c>
      <c r="D281" s="33">
        <v>17819</v>
      </c>
      <c r="E281" s="365">
        <v>7481.5702000000001</v>
      </c>
      <c r="F281" s="372">
        <f t="shared" si="53"/>
        <v>2877.527</v>
      </c>
      <c r="G281" s="33">
        <v>17840</v>
      </c>
      <c r="H281" s="365">
        <v>8164.2534999999998</v>
      </c>
      <c r="I281" s="372">
        <f t="shared" si="59"/>
        <v>3140.0974999999999</v>
      </c>
      <c r="J281" s="52" t="str">
        <f t="shared" si="57"/>
        <v/>
      </c>
      <c r="K281" s="52" t="str">
        <f t="shared" si="58"/>
        <v/>
      </c>
    </row>
    <row r="282" spans="1:12" ht="15.75" customHeight="1">
      <c r="A282" s="120" t="s">
        <v>412</v>
      </c>
      <c r="B282" s="191" t="s">
        <v>195</v>
      </c>
      <c r="C282" s="187">
        <v>2.6</v>
      </c>
      <c r="D282" s="33">
        <v>19329</v>
      </c>
      <c r="E282" s="365">
        <v>6740.7287999999999</v>
      </c>
      <c r="F282" s="372">
        <f t="shared" si="53"/>
        <v>2592.5879999999997</v>
      </c>
      <c r="G282" s="33">
        <v>19340</v>
      </c>
      <c r="H282" s="365">
        <v>7246.0244999999995</v>
      </c>
      <c r="I282" s="372">
        <f t="shared" si="59"/>
        <v>2786.9324999999999</v>
      </c>
      <c r="J282" s="52" t="str">
        <f t="shared" si="57"/>
        <v/>
      </c>
      <c r="K282" s="52" t="str">
        <f t="shared" si="58"/>
        <v/>
      </c>
    </row>
    <row r="283" spans="1:12" ht="15.75" customHeight="1">
      <c r="A283" s="189" t="s">
        <v>275</v>
      </c>
      <c r="B283" s="190" t="s">
        <v>195</v>
      </c>
      <c r="C283" s="187">
        <v>2.6</v>
      </c>
      <c r="D283" s="264">
        <v>19330</v>
      </c>
      <c r="E283" s="364">
        <v>6740.7287999999999</v>
      </c>
      <c r="F283" s="371">
        <f t="shared" si="53"/>
        <v>2592.5879999999997</v>
      </c>
      <c r="G283" s="34">
        <v>19341</v>
      </c>
      <c r="H283" s="365">
        <v>7246.0244999999995</v>
      </c>
      <c r="I283" s="371">
        <f t="shared" si="59"/>
        <v>2786.9324999999999</v>
      </c>
      <c r="J283" s="52" t="str">
        <f t="shared" si="57"/>
        <v/>
      </c>
      <c r="K283" s="52" t="str">
        <f t="shared" si="58"/>
        <v/>
      </c>
    </row>
    <row r="284" spans="1:12" ht="15.75" customHeight="1">
      <c r="A284" s="189" t="s">
        <v>276</v>
      </c>
      <c r="B284" s="190" t="s">
        <v>195</v>
      </c>
      <c r="C284" s="187">
        <v>2.6</v>
      </c>
      <c r="D284" s="264">
        <v>19331</v>
      </c>
      <c r="E284" s="364">
        <v>6740.7287999999999</v>
      </c>
      <c r="F284" s="371">
        <f t="shared" si="53"/>
        <v>2592.5879999999997</v>
      </c>
      <c r="G284" s="34">
        <v>19342</v>
      </c>
      <c r="H284" s="365">
        <v>7246.0244999999995</v>
      </c>
      <c r="I284" s="371">
        <f t="shared" si="59"/>
        <v>2786.9324999999999</v>
      </c>
      <c r="J284" s="52" t="str">
        <f t="shared" si="57"/>
        <v/>
      </c>
      <c r="K284" s="52" t="str">
        <f t="shared" si="58"/>
        <v/>
      </c>
    </row>
    <row r="285" spans="1:12" ht="15.75" customHeight="1">
      <c r="A285" s="189" t="s">
        <v>413</v>
      </c>
      <c r="B285" s="190" t="s">
        <v>195</v>
      </c>
      <c r="C285" s="187">
        <v>2.6</v>
      </c>
      <c r="D285" s="264">
        <v>19332</v>
      </c>
      <c r="E285" s="364">
        <v>6740.7287999999999</v>
      </c>
      <c r="F285" s="371">
        <f t="shared" si="53"/>
        <v>2592.5879999999997</v>
      </c>
      <c r="G285" s="34">
        <v>19343</v>
      </c>
      <c r="H285" s="365">
        <v>7246.0244999999995</v>
      </c>
      <c r="I285" s="371">
        <f t="shared" si="59"/>
        <v>2786.9324999999999</v>
      </c>
      <c r="J285" s="52" t="str">
        <f t="shared" si="57"/>
        <v/>
      </c>
      <c r="K285" s="52" t="str">
        <f t="shared" si="58"/>
        <v/>
      </c>
    </row>
    <row r="286" spans="1:12" ht="15.75" customHeight="1">
      <c r="A286" s="189" t="s">
        <v>277</v>
      </c>
      <c r="B286" s="190" t="s">
        <v>195</v>
      </c>
      <c r="C286" s="187">
        <v>2.6</v>
      </c>
      <c r="D286" s="264">
        <v>19333</v>
      </c>
      <c r="E286" s="364">
        <v>6740.7287999999999</v>
      </c>
      <c r="F286" s="371">
        <f t="shared" si="53"/>
        <v>2592.5879999999997</v>
      </c>
      <c r="G286" s="34">
        <v>19344</v>
      </c>
      <c r="H286" s="365">
        <v>7246.0244999999995</v>
      </c>
      <c r="I286" s="371">
        <f t="shared" si="59"/>
        <v>2786.9324999999999</v>
      </c>
      <c r="J286" s="52" t="str">
        <f t="shared" si="57"/>
        <v/>
      </c>
      <c r="K286" s="52" t="str">
        <f t="shared" si="58"/>
        <v/>
      </c>
    </row>
    <row r="287" spans="1:12" ht="15.75" customHeight="1">
      <c r="A287" s="120" t="s">
        <v>278</v>
      </c>
      <c r="B287" s="190" t="s">
        <v>195</v>
      </c>
      <c r="C287" s="187">
        <v>2.6</v>
      </c>
      <c r="D287" s="264">
        <v>19334</v>
      </c>
      <c r="E287" s="364">
        <v>6740.7287999999999</v>
      </c>
      <c r="F287" s="371">
        <f t="shared" si="53"/>
        <v>2592.5879999999997</v>
      </c>
      <c r="G287" s="31">
        <v>19345</v>
      </c>
      <c r="H287" s="365">
        <v>7246.0244999999995</v>
      </c>
      <c r="I287" s="371">
        <f t="shared" si="59"/>
        <v>2786.9324999999999</v>
      </c>
      <c r="J287" s="52" t="str">
        <f t="shared" si="57"/>
        <v/>
      </c>
      <c r="K287" s="52" t="str">
        <f t="shared" si="58"/>
        <v/>
      </c>
    </row>
    <row r="288" spans="1:12" s="354" customFormat="1" ht="15.75" customHeight="1">
      <c r="A288" s="305" t="s">
        <v>421</v>
      </c>
      <c r="B288" s="190" t="s">
        <v>203</v>
      </c>
      <c r="C288" s="184">
        <v>2.6</v>
      </c>
      <c r="D288" s="344">
        <v>17913</v>
      </c>
      <c r="E288" s="364">
        <v>5383.5625999999993</v>
      </c>
      <c r="F288" s="371">
        <f t="shared" si="53"/>
        <v>2070.6009999999997</v>
      </c>
      <c r="G288" s="334">
        <v>17917</v>
      </c>
      <c r="H288" s="365">
        <v>6060.0956000000006</v>
      </c>
      <c r="I288" s="371">
        <f t="shared" si="59"/>
        <v>2330.806</v>
      </c>
      <c r="J288" s="52" t="str">
        <f t="shared" si="57"/>
        <v/>
      </c>
      <c r="K288" s="52" t="str">
        <f t="shared" si="58"/>
        <v/>
      </c>
    </row>
    <row r="289" spans="1:11" ht="15.75" customHeight="1">
      <c r="A289" s="294" t="s">
        <v>223</v>
      </c>
      <c r="B289" s="191" t="s">
        <v>224</v>
      </c>
      <c r="C289" s="187">
        <v>2.6</v>
      </c>
      <c r="D289" s="33">
        <v>18067</v>
      </c>
      <c r="E289" s="365">
        <v>7481.5702000000001</v>
      </c>
      <c r="F289" s="370">
        <f t="shared" si="53"/>
        <v>2877.527</v>
      </c>
      <c r="G289" s="188">
        <v>18001</v>
      </c>
      <c r="H289" s="365">
        <v>8164.2534999999998</v>
      </c>
      <c r="I289" s="371">
        <f t="shared" si="59"/>
        <v>3140.0974999999999</v>
      </c>
      <c r="J289" s="52" t="str">
        <f t="shared" si="57"/>
        <v/>
      </c>
      <c r="K289" s="52" t="str">
        <f t="shared" si="58"/>
        <v/>
      </c>
    </row>
    <row r="290" spans="1:11" ht="15.75" customHeight="1">
      <c r="A290" s="189" t="s">
        <v>166</v>
      </c>
      <c r="B290" s="190" t="s">
        <v>162</v>
      </c>
      <c r="C290" s="186">
        <v>2.6</v>
      </c>
      <c r="D290" s="264">
        <v>17198</v>
      </c>
      <c r="E290" s="364">
        <v>7273.9705999999987</v>
      </c>
      <c r="F290" s="371">
        <f t="shared" si="53"/>
        <v>2797.6809999999996</v>
      </c>
      <c r="G290" s="34">
        <v>17200</v>
      </c>
      <c r="H290" s="365">
        <v>7956.6539000000002</v>
      </c>
      <c r="I290" s="371">
        <f t="shared" si="59"/>
        <v>3060.2514999999999</v>
      </c>
      <c r="J290" s="52" t="str">
        <f t="shared" si="57"/>
        <v/>
      </c>
      <c r="K290" s="52" t="str">
        <f t="shared" si="58"/>
        <v/>
      </c>
    </row>
    <row r="291" spans="1:11" ht="15.75" customHeight="1" thickBot="1">
      <c r="A291" s="98" t="s">
        <v>167</v>
      </c>
      <c r="B291" s="193" t="s">
        <v>162</v>
      </c>
      <c r="C291" s="194">
        <v>2.6</v>
      </c>
      <c r="D291" s="36">
        <v>17197</v>
      </c>
      <c r="E291" s="378">
        <v>7273.9705999999987</v>
      </c>
      <c r="F291" s="373">
        <f t="shared" si="53"/>
        <v>2797.6809999999996</v>
      </c>
      <c r="G291" s="196">
        <v>17199</v>
      </c>
      <c r="H291" s="367">
        <v>7956.6539000000002</v>
      </c>
      <c r="I291" s="373">
        <f t="shared" si="59"/>
        <v>3060.2514999999999</v>
      </c>
      <c r="J291" s="52" t="str">
        <f t="shared" si="57"/>
        <v/>
      </c>
      <c r="K291" s="52" t="str">
        <f t="shared" si="58"/>
        <v/>
      </c>
    </row>
    <row r="292" spans="1:11" ht="15.75" customHeight="1" thickBot="1">
      <c r="A292" s="64"/>
      <c r="B292" s="65"/>
      <c r="C292" s="66"/>
      <c r="D292" s="67"/>
      <c r="E292" s="68"/>
      <c r="F292" s="69"/>
      <c r="G292" s="67"/>
      <c r="H292" s="70"/>
      <c r="I292" s="71"/>
    </row>
    <row r="293" spans="1:11" ht="15.75" customHeight="1" thickBot="1">
      <c r="A293" s="252" t="s">
        <v>168</v>
      </c>
      <c r="B293" s="255"/>
      <c r="C293" s="254"/>
      <c r="D293" s="148"/>
      <c r="E293" s="62"/>
      <c r="F293" s="72"/>
      <c r="G293" s="73"/>
      <c r="H293" s="63"/>
      <c r="I293" s="74"/>
    </row>
    <row r="294" spans="1:11" ht="15.75" customHeight="1" thickBot="1">
      <c r="A294" s="173" t="s">
        <v>225</v>
      </c>
      <c r="B294" s="24"/>
      <c r="C294" s="140"/>
      <c r="D294" s="149"/>
      <c r="E294" s="150"/>
      <c r="F294" s="151"/>
      <c r="G294" s="152"/>
      <c r="H294" s="153"/>
      <c r="I294" s="10"/>
    </row>
    <row r="295" spans="1:11" s="354" customFormat="1" ht="15.75" customHeight="1">
      <c r="A295" s="333" t="s">
        <v>414</v>
      </c>
      <c r="B295" s="260" t="s">
        <v>111</v>
      </c>
      <c r="C295" s="186">
        <v>3.56</v>
      </c>
      <c r="D295" s="334">
        <v>15896</v>
      </c>
      <c r="E295" s="364">
        <v>5863.4500079999989</v>
      </c>
      <c r="F295" s="371">
        <f>E295/C295</f>
        <v>1647.0365191011233</v>
      </c>
      <c r="G295" s="34" t="s">
        <v>52</v>
      </c>
      <c r="H295" s="181" t="s">
        <v>52</v>
      </c>
      <c r="I295" s="348" t="s">
        <v>52</v>
      </c>
      <c r="J295" s="52" t="str">
        <f t="shared" ref="J295:J310" si="60">IF($I$2&lt;&gt;0,E295*(1-$I$2),"")</f>
        <v/>
      </c>
      <c r="K295" s="353"/>
    </row>
    <row r="296" spans="1:11" s="354" customFormat="1" ht="15.75" customHeight="1">
      <c r="A296" s="333" t="s">
        <v>415</v>
      </c>
      <c r="B296" s="260" t="s">
        <v>111</v>
      </c>
      <c r="C296" s="186">
        <v>3.56</v>
      </c>
      <c r="D296" s="334">
        <v>15893</v>
      </c>
      <c r="E296" s="364">
        <v>6878.7329000000009</v>
      </c>
      <c r="F296" s="371">
        <f t="shared" ref="F296:F303" si="61">E296/C296</f>
        <v>1932.2283426966294</v>
      </c>
      <c r="G296" s="34" t="s">
        <v>52</v>
      </c>
      <c r="H296" s="181" t="s">
        <v>52</v>
      </c>
      <c r="I296" s="348" t="s">
        <v>52</v>
      </c>
      <c r="J296" s="52" t="str">
        <f t="shared" si="60"/>
        <v/>
      </c>
      <c r="K296" s="353"/>
    </row>
    <row r="297" spans="1:11" s="354" customFormat="1" ht="15.75" customHeight="1">
      <c r="A297" s="333" t="s">
        <v>416</v>
      </c>
      <c r="B297" s="260" t="s">
        <v>111</v>
      </c>
      <c r="C297" s="186">
        <v>3.56</v>
      </c>
      <c r="D297" s="334">
        <v>15892</v>
      </c>
      <c r="E297" s="364">
        <v>6878.7329000000009</v>
      </c>
      <c r="F297" s="371">
        <f t="shared" si="61"/>
        <v>1932.2283426966294</v>
      </c>
      <c r="G297" s="34" t="s">
        <v>52</v>
      </c>
      <c r="H297" s="181" t="s">
        <v>52</v>
      </c>
      <c r="I297" s="348" t="s">
        <v>52</v>
      </c>
      <c r="J297" s="52" t="str">
        <f t="shared" si="60"/>
        <v/>
      </c>
      <c r="K297" s="353"/>
    </row>
    <row r="298" spans="1:11" s="354" customFormat="1" ht="15.75" customHeight="1">
      <c r="A298" s="333" t="s">
        <v>417</v>
      </c>
      <c r="B298" s="260" t="s">
        <v>111</v>
      </c>
      <c r="C298" s="186">
        <v>3.56</v>
      </c>
      <c r="D298" s="334">
        <v>15894</v>
      </c>
      <c r="E298" s="364">
        <v>6878.7329000000009</v>
      </c>
      <c r="F298" s="371">
        <f t="shared" si="61"/>
        <v>1932.2283426966294</v>
      </c>
      <c r="G298" s="34" t="s">
        <v>52</v>
      </c>
      <c r="H298" s="181" t="s">
        <v>52</v>
      </c>
      <c r="I298" s="348" t="s">
        <v>52</v>
      </c>
      <c r="J298" s="52" t="str">
        <f t="shared" si="60"/>
        <v/>
      </c>
      <c r="K298" s="353"/>
    </row>
    <row r="299" spans="1:11" s="354" customFormat="1" ht="15.75" customHeight="1">
      <c r="A299" s="333" t="s">
        <v>418</v>
      </c>
      <c r="B299" s="260" t="s">
        <v>111</v>
      </c>
      <c r="C299" s="186">
        <v>3.56</v>
      </c>
      <c r="D299" s="334">
        <v>15895</v>
      </c>
      <c r="E299" s="364">
        <v>6878.7329000000009</v>
      </c>
      <c r="F299" s="371">
        <f t="shared" si="61"/>
        <v>1932.2283426966294</v>
      </c>
      <c r="G299" s="34" t="s">
        <v>52</v>
      </c>
      <c r="H299" s="181" t="s">
        <v>52</v>
      </c>
      <c r="I299" s="348" t="s">
        <v>52</v>
      </c>
      <c r="J299" s="52" t="str">
        <f t="shared" si="60"/>
        <v/>
      </c>
      <c r="K299" s="353"/>
    </row>
    <row r="300" spans="1:11" s="354" customFormat="1" ht="15.75" customHeight="1">
      <c r="A300" s="333" t="s">
        <v>112</v>
      </c>
      <c r="B300" s="260" t="s">
        <v>419</v>
      </c>
      <c r="C300" s="186">
        <v>3.56</v>
      </c>
      <c r="D300" s="334">
        <v>15891</v>
      </c>
      <c r="E300" s="364">
        <v>5016.0551999999998</v>
      </c>
      <c r="F300" s="371">
        <f t="shared" si="61"/>
        <v>1409.0042696629212</v>
      </c>
      <c r="G300" s="34" t="s">
        <v>52</v>
      </c>
      <c r="H300" s="181" t="s">
        <v>52</v>
      </c>
      <c r="I300" s="348" t="s">
        <v>52</v>
      </c>
      <c r="J300" s="52" t="str">
        <f t="shared" si="60"/>
        <v/>
      </c>
      <c r="K300" s="353"/>
    </row>
    <row r="301" spans="1:11" s="354" customFormat="1" ht="15.75" customHeight="1">
      <c r="A301" s="333" t="s">
        <v>113</v>
      </c>
      <c r="B301" s="260" t="s">
        <v>419</v>
      </c>
      <c r="C301" s="186">
        <v>3.56</v>
      </c>
      <c r="D301" s="334">
        <v>15886</v>
      </c>
      <c r="E301" s="364">
        <v>5016.0551999999998</v>
      </c>
      <c r="F301" s="371">
        <f t="shared" si="61"/>
        <v>1409.0042696629212</v>
      </c>
      <c r="G301" s="34" t="s">
        <v>52</v>
      </c>
      <c r="H301" s="181" t="s">
        <v>52</v>
      </c>
      <c r="I301" s="348" t="s">
        <v>52</v>
      </c>
      <c r="J301" s="52" t="str">
        <f t="shared" si="60"/>
        <v/>
      </c>
      <c r="K301" s="353"/>
    </row>
    <row r="302" spans="1:11" s="354" customFormat="1" ht="15.75" customHeight="1">
      <c r="A302" s="333" t="s">
        <v>114</v>
      </c>
      <c r="B302" s="260" t="s">
        <v>419</v>
      </c>
      <c r="C302" s="186">
        <v>3.56</v>
      </c>
      <c r="D302" s="334">
        <v>15889</v>
      </c>
      <c r="E302" s="364">
        <v>5016.0551999999998</v>
      </c>
      <c r="F302" s="371">
        <f t="shared" si="61"/>
        <v>1409.0042696629212</v>
      </c>
      <c r="G302" s="34" t="s">
        <v>52</v>
      </c>
      <c r="H302" s="181" t="s">
        <v>52</v>
      </c>
      <c r="I302" s="348" t="s">
        <v>52</v>
      </c>
      <c r="J302" s="52" t="str">
        <f t="shared" si="60"/>
        <v/>
      </c>
      <c r="K302" s="353"/>
    </row>
    <row r="303" spans="1:11" s="354" customFormat="1" ht="15.75" customHeight="1">
      <c r="A303" s="333" t="s">
        <v>115</v>
      </c>
      <c r="B303" s="260" t="s">
        <v>419</v>
      </c>
      <c r="C303" s="186">
        <v>3.56</v>
      </c>
      <c r="D303" s="334">
        <v>15885</v>
      </c>
      <c r="E303" s="364">
        <v>5016.0551999999998</v>
      </c>
      <c r="F303" s="371">
        <f t="shared" si="61"/>
        <v>1409.0042696629212</v>
      </c>
      <c r="G303" s="34" t="s">
        <v>52</v>
      </c>
      <c r="H303" s="181" t="s">
        <v>52</v>
      </c>
      <c r="I303" s="348" t="s">
        <v>52</v>
      </c>
      <c r="J303" s="52" t="str">
        <f t="shared" si="60"/>
        <v/>
      </c>
      <c r="K303" s="353"/>
    </row>
    <row r="304" spans="1:11" s="354" customFormat="1" ht="15.75" customHeight="1" thickBot="1">
      <c r="A304" s="333" t="s">
        <v>116</v>
      </c>
      <c r="B304" s="260" t="s">
        <v>420</v>
      </c>
      <c r="C304" s="186">
        <v>3.56</v>
      </c>
      <c r="D304" s="334">
        <v>15900</v>
      </c>
      <c r="E304" s="364">
        <v>5016.0551999999998</v>
      </c>
      <c r="F304" s="371">
        <f>E304/C304</f>
        <v>1409.0042696629212</v>
      </c>
      <c r="G304" s="34" t="s">
        <v>52</v>
      </c>
      <c r="H304" s="181" t="s">
        <v>52</v>
      </c>
      <c r="I304" s="348" t="s">
        <v>52</v>
      </c>
      <c r="J304" s="52" t="str">
        <f t="shared" si="60"/>
        <v/>
      </c>
      <c r="K304" s="353"/>
    </row>
    <row r="305" spans="1:11" ht="15.75" customHeight="1" thickBot="1">
      <c r="A305" s="173" t="s">
        <v>226</v>
      </c>
      <c r="B305" s="384"/>
      <c r="C305" s="385"/>
      <c r="D305" s="149"/>
      <c r="E305" s="150"/>
      <c r="F305" s="198"/>
      <c r="G305" s="149"/>
      <c r="H305" s="392"/>
      <c r="I305" s="174"/>
    </row>
    <row r="306" spans="1:11" s="354" customFormat="1" ht="15.75" customHeight="1">
      <c r="A306" s="355" t="s">
        <v>117</v>
      </c>
      <c r="B306" s="286" t="s">
        <v>420</v>
      </c>
      <c r="C306" s="183">
        <v>3.56</v>
      </c>
      <c r="D306" s="356">
        <v>15899</v>
      </c>
      <c r="E306" s="364">
        <v>5016.0551999999998</v>
      </c>
      <c r="F306" s="372">
        <f>E306/C306</f>
        <v>1409.0042696629212</v>
      </c>
      <c r="G306" s="40" t="s">
        <v>52</v>
      </c>
      <c r="H306" s="181" t="s">
        <v>52</v>
      </c>
      <c r="I306" s="348" t="s">
        <v>52</v>
      </c>
      <c r="J306" s="52" t="str">
        <f t="shared" si="60"/>
        <v/>
      </c>
      <c r="K306" s="353"/>
    </row>
    <row r="307" spans="1:11" s="354" customFormat="1" ht="15.75" customHeight="1">
      <c r="A307" s="357" t="s">
        <v>118</v>
      </c>
      <c r="B307" s="350" t="s">
        <v>420</v>
      </c>
      <c r="C307" s="186">
        <v>3.56</v>
      </c>
      <c r="D307" s="339">
        <v>15901</v>
      </c>
      <c r="E307" s="364">
        <v>5016.0551999999998</v>
      </c>
      <c r="F307" s="372">
        <f t="shared" ref="F307:F308" si="62">E307/C307</f>
        <v>1409.0042696629212</v>
      </c>
      <c r="G307" s="31" t="s">
        <v>52</v>
      </c>
      <c r="H307" s="316" t="s">
        <v>52</v>
      </c>
      <c r="I307" s="348" t="s">
        <v>52</v>
      </c>
      <c r="J307" s="52" t="str">
        <f t="shared" si="60"/>
        <v/>
      </c>
      <c r="K307" s="353"/>
    </row>
    <row r="308" spans="1:11" s="354" customFormat="1" ht="15.75" customHeight="1">
      <c r="A308" s="357" t="s">
        <v>119</v>
      </c>
      <c r="B308" s="350" t="s">
        <v>419</v>
      </c>
      <c r="C308" s="186">
        <v>3.56</v>
      </c>
      <c r="D308" s="339">
        <v>15887</v>
      </c>
      <c r="E308" s="364">
        <v>5016.0551999999998</v>
      </c>
      <c r="F308" s="372">
        <f t="shared" si="62"/>
        <v>1409.0042696629212</v>
      </c>
      <c r="G308" s="31" t="s">
        <v>52</v>
      </c>
      <c r="H308" s="316" t="s">
        <v>52</v>
      </c>
      <c r="I308" s="348" t="s">
        <v>52</v>
      </c>
      <c r="J308" s="52" t="str">
        <f t="shared" si="60"/>
        <v/>
      </c>
      <c r="K308" s="353"/>
    </row>
    <row r="309" spans="1:11" s="354" customFormat="1" ht="15.75" customHeight="1">
      <c r="A309" s="357" t="s">
        <v>120</v>
      </c>
      <c r="B309" s="350" t="s">
        <v>419</v>
      </c>
      <c r="C309" s="186">
        <v>3.56</v>
      </c>
      <c r="D309" s="339">
        <v>15898</v>
      </c>
      <c r="E309" s="365">
        <v>6937.5383999999985</v>
      </c>
      <c r="F309" s="372">
        <f>E309/C309</f>
        <v>1948.7467415730332</v>
      </c>
      <c r="G309" s="31" t="s">
        <v>52</v>
      </c>
      <c r="H309" s="316" t="s">
        <v>52</v>
      </c>
      <c r="I309" s="351" t="s">
        <v>52</v>
      </c>
      <c r="J309" s="52" t="str">
        <f t="shared" si="60"/>
        <v/>
      </c>
      <c r="K309" s="353"/>
    </row>
    <row r="310" spans="1:11" s="354" customFormat="1" ht="15.75" customHeight="1" thickBot="1">
      <c r="A310" s="358" t="s">
        <v>121</v>
      </c>
      <c r="B310" s="219" t="s">
        <v>419</v>
      </c>
      <c r="C310" s="185">
        <v>3.56</v>
      </c>
      <c r="D310" s="359">
        <v>15897</v>
      </c>
      <c r="E310" s="367">
        <v>6937.5383999999985</v>
      </c>
      <c r="F310" s="393">
        <f>E310/C310</f>
        <v>1948.7467415730332</v>
      </c>
      <c r="G310" s="37" t="s">
        <v>52</v>
      </c>
      <c r="H310" s="323" t="s">
        <v>52</v>
      </c>
      <c r="I310" s="352" t="s">
        <v>52</v>
      </c>
      <c r="J310" s="52" t="str">
        <f t="shared" si="60"/>
        <v/>
      </c>
      <c r="K310" s="353"/>
    </row>
    <row r="311" spans="1:11" ht="15.75" customHeight="1" thickBot="1">
      <c r="A311" s="64"/>
      <c r="B311" s="77"/>
      <c r="C311" s="66"/>
      <c r="D311" s="67"/>
      <c r="E311" s="68"/>
      <c r="F311" s="69"/>
      <c r="G311" s="67"/>
      <c r="H311" s="70"/>
      <c r="I311" s="71"/>
    </row>
    <row r="312" spans="1:11" ht="15.75" customHeight="1" thickBot="1">
      <c r="A312" s="256" t="s">
        <v>137</v>
      </c>
      <c r="B312" s="250"/>
      <c r="C312" s="251"/>
      <c r="D312" s="36"/>
      <c r="E312" s="46"/>
      <c r="F312" s="7"/>
      <c r="G312" s="36"/>
      <c r="H312" s="45"/>
      <c r="I312" s="9"/>
    </row>
    <row r="313" spans="1:11" ht="15.75" customHeight="1">
      <c r="A313" s="175"/>
      <c r="B313" s="19"/>
      <c r="C313" s="121"/>
      <c r="D313" s="124"/>
      <c r="E313" s="154" t="s">
        <v>185</v>
      </c>
      <c r="F313" s="125"/>
      <c r="G313" s="124"/>
      <c r="H313" s="155"/>
      <c r="I313" s="78"/>
    </row>
    <row r="314" spans="1:11" ht="15.75" customHeight="1">
      <c r="A314" s="171" t="s">
        <v>177</v>
      </c>
      <c r="B314" s="23" t="s">
        <v>82</v>
      </c>
      <c r="C314" s="122"/>
      <c r="D314" s="179">
        <v>11497</v>
      </c>
      <c r="E314" s="271">
        <v>474.75999999999993</v>
      </c>
      <c r="F314" s="127"/>
      <c r="G314" s="126"/>
      <c r="H314" s="143"/>
      <c r="I314" s="13"/>
      <c r="J314" s="52" t="str">
        <f>IF($I$2&lt;&gt;0,E314*(1-$I$2),"")</f>
        <v/>
      </c>
    </row>
    <row r="315" spans="1:11" ht="15.75" customHeight="1">
      <c r="A315" s="171" t="s">
        <v>178</v>
      </c>
      <c r="B315" s="18" t="s">
        <v>83</v>
      </c>
      <c r="C315" s="122"/>
      <c r="D315" s="179">
        <v>11499</v>
      </c>
      <c r="E315" s="271">
        <v>293.48799999999994</v>
      </c>
      <c r="F315" s="127"/>
      <c r="G315" s="126"/>
      <c r="H315" s="143"/>
      <c r="I315" s="13"/>
      <c r="J315" s="52" t="str">
        <f>IF($I$2&lt;&gt;0,E315*(1-$I$2),"")</f>
        <v/>
      </c>
    </row>
    <row r="316" spans="1:11" ht="15.75" customHeight="1" thickBot="1">
      <c r="A316" s="172" t="s">
        <v>179</v>
      </c>
      <c r="B316" s="20" t="s">
        <v>84</v>
      </c>
      <c r="C316" s="123"/>
      <c r="D316" s="225">
        <v>11498</v>
      </c>
      <c r="E316" s="271">
        <v>271.90799999999996</v>
      </c>
      <c r="F316" s="129"/>
      <c r="G316" s="128"/>
      <c r="H316" s="146"/>
      <c r="I316" s="79"/>
      <c r="J316" s="52" t="str">
        <f>IF($I$2&lt;&gt;0,E316*(1-$I$2),"")</f>
        <v/>
      </c>
    </row>
    <row r="317" spans="1:11" ht="15.75" customHeight="1" thickBot="1">
      <c r="A317" s="80"/>
      <c r="B317" s="81"/>
      <c r="C317" s="82"/>
      <c r="D317" s="226"/>
      <c r="E317" s="272"/>
      <c r="F317" s="83"/>
      <c r="G317" s="81"/>
      <c r="H317" s="70"/>
      <c r="I317" s="84"/>
    </row>
    <row r="318" spans="1:11" ht="15.75" customHeight="1" thickBot="1">
      <c r="A318" s="256" t="s">
        <v>230</v>
      </c>
      <c r="B318" s="257"/>
      <c r="C318" s="258"/>
      <c r="D318" s="91"/>
      <c r="F318" s="90"/>
      <c r="G318" s="91"/>
      <c r="H318" s="102"/>
      <c r="I318" s="92"/>
    </row>
    <row r="319" spans="1:11" ht="15.75" customHeight="1" thickBot="1">
      <c r="A319" s="111" t="s">
        <v>231</v>
      </c>
      <c r="B319" s="112" t="s">
        <v>227</v>
      </c>
      <c r="C319" s="138">
        <v>2.6</v>
      </c>
      <c r="D319" s="157" t="s">
        <v>52</v>
      </c>
      <c r="E319" s="273" t="s">
        <v>52</v>
      </c>
      <c r="F319" s="163" t="s">
        <v>52</v>
      </c>
      <c r="G319" s="157">
        <v>17637</v>
      </c>
      <c r="H319" s="192">
        <v>2468.752</v>
      </c>
      <c r="I319" s="158">
        <f>H319/C319</f>
        <v>949.52</v>
      </c>
      <c r="K319" s="52" t="str">
        <f>IF($I$2&lt;&gt;0,H319*(1-$I$2),"")</f>
        <v/>
      </c>
    </row>
    <row r="320" spans="1:11" ht="15.75" customHeight="1" thickBot="1">
      <c r="A320" s="461"/>
      <c r="B320" s="462"/>
      <c r="C320" s="462"/>
      <c r="D320" s="462"/>
      <c r="E320" s="462"/>
      <c r="F320" s="463"/>
      <c r="G320" s="464" t="s">
        <v>235</v>
      </c>
      <c r="H320" s="465"/>
      <c r="I320" s="466"/>
    </row>
    <row r="321" spans="1:11" ht="15.75" customHeight="1">
      <c r="A321" s="113" t="s">
        <v>232</v>
      </c>
      <c r="B321" s="114" t="s">
        <v>234</v>
      </c>
      <c r="C321" s="137"/>
      <c r="D321" s="38" t="s">
        <v>52</v>
      </c>
      <c r="E321" s="274" t="s">
        <v>52</v>
      </c>
      <c r="F321" s="161" t="s">
        <v>52</v>
      </c>
      <c r="G321" s="38">
        <v>18124</v>
      </c>
      <c r="H321" s="141">
        <v>850.25199999999995</v>
      </c>
      <c r="I321" s="159" t="s">
        <v>52</v>
      </c>
      <c r="K321" s="52" t="str">
        <f>IF($I$2&lt;&gt;0,H321*(1-$I$2),"")</f>
        <v/>
      </c>
    </row>
    <row r="322" spans="1:11" ht="15.75" customHeight="1" thickBot="1">
      <c r="A322" s="109" t="s">
        <v>233</v>
      </c>
      <c r="B322" s="110" t="s">
        <v>234</v>
      </c>
      <c r="C322" s="43"/>
      <c r="D322" s="35" t="s">
        <v>52</v>
      </c>
      <c r="E322" s="275" t="s">
        <v>52</v>
      </c>
      <c r="F322" s="162" t="s">
        <v>52</v>
      </c>
      <c r="G322" s="35">
        <v>18112</v>
      </c>
      <c r="H322" s="146">
        <v>768.24799999999993</v>
      </c>
      <c r="I322" s="160" t="s">
        <v>52</v>
      </c>
      <c r="K322" s="52" t="str">
        <f>IF($I$2&lt;&gt;0,H322*(1-$I$2),"")</f>
        <v/>
      </c>
    </row>
    <row r="323" spans="1:11" ht="15.75" customHeight="1" thickBot="1">
      <c r="A323" s="75"/>
      <c r="B323" s="85"/>
      <c r="C323" s="86"/>
      <c r="D323" s="87"/>
      <c r="E323" s="276"/>
      <c r="F323" s="88"/>
      <c r="G323" s="87"/>
      <c r="H323" s="89"/>
      <c r="I323" s="88"/>
    </row>
    <row r="324" spans="1:11" ht="15.75" customHeight="1" thickBot="1">
      <c r="A324" s="256" t="s">
        <v>139</v>
      </c>
      <c r="B324" s="250"/>
      <c r="C324" s="251"/>
      <c r="D324" s="2"/>
      <c r="E324" s="277"/>
      <c r="F324" s="2"/>
      <c r="G324" s="2"/>
      <c r="H324" s="277"/>
      <c r="I324" s="2"/>
    </row>
    <row r="325" spans="1:11" ht="15.75" customHeight="1">
      <c r="A325" s="176" t="s">
        <v>138</v>
      </c>
      <c r="B325" s="19"/>
      <c r="C325" s="121"/>
      <c r="D325" s="132"/>
      <c r="E325" s="154" t="s">
        <v>134</v>
      </c>
      <c r="F325" s="125"/>
      <c r="G325" s="132"/>
      <c r="H325" s="141"/>
      <c r="I325" s="78"/>
    </row>
    <row r="326" spans="1:11" ht="15.75" customHeight="1">
      <c r="A326" s="177" t="s">
        <v>180</v>
      </c>
      <c r="B326" s="18"/>
      <c r="C326" s="130"/>
      <c r="D326" s="133"/>
      <c r="E326" s="48">
        <v>699.2</v>
      </c>
      <c r="F326" s="134"/>
      <c r="G326" s="133"/>
      <c r="H326" s="143"/>
      <c r="I326" s="14"/>
      <c r="J326" s="52" t="str">
        <f t="shared" ref="J326:J327" si="63">IF($I$2&lt;&gt;0,E326*(1),"")</f>
        <v/>
      </c>
    </row>
    <row r="327" spans="1:11" ht="15.75" customHeight="1">
      <c r="A327" s="177" t="s">
        <v>181</v>
      </c>
      <c r="B327" s="18"/>
      <c r="C327" s="130"/>
      <c r="D327" s="133"/>
      <c r="E327" s="48">
        <v>552.4</v>
      </c>
      <c r="F327" s="134"/>
      <c r="G327" s="133"/>
      <c r="H327" s="143"/>
      <c r="I327" s="14"/>
      <c r="J327" s="52" t="str">
        <f t="shared" si="63"/>
        <v/>
      </c>
    </row>
    <row r="328" spans="1:11" ht="15.75" customHeight="1" thickBot="1">
      <c r="A328" s="178" t="s">
        <v>182</v>
      </c>
      <c r="B328" s="20"/>
      <c r="C328" s="131"/>
      <c r="D328" s="135"/>
      <c r="E328" s="144">
        <v>418.7</v>
      </c>
      <c r="F328" s="136"/>
      <c r="G328" s="135"/>
      <c r="H328" s="146"/>
      <c r="I328" s="15"/>
      <c r="J328" s="52" t="str">
        <f>IF($I$2&lt;&gt;0,E328*(1),"")</f>
        <v/>
      </c>
    </row>
    <row r="329" spans="1:11" ht="15.75" customHeight="1">
      <c r="C329" s="28"/>
      <c r="J329" s="54"/>
    </row>
    <row r="330" spans="1:11" ht="15.75" customHeight="1">
      <c r="C330" s="28"/>
      <c r="J330" s="54"/>
    </row>
    <row r="331" spans="1:11" ht="15.75" customHeight="1">
      <c r="C331" s="28"/>
      <c r="J331" s="54"/>
    </row>
    <row r="332" spans="1:11" ht="15.75" customHeight="1">
      <c r="C332" s="28"/>
      <c r="J332" s="54"/>
    </row>
    <row r="333" spans="1:11" ht="15.75" customHeight="1">
      <c r="C333" s="28"/>
      <c r="J333" s="54"/>
    </row>
    <row r="334" spans="1:11" ht="15.75" customHeight="1">
      <c r="C334" s="28"/>
      <c r="J334" s="54"/>
    </row>
    <row r="335" spans="1:11" ht="15.75" customHeight="1">
      <c r="C335" s="28"/>
      <c r="J335" s="54"/>
    </row>
    <row r="336" spans="1:11" ht="15.75" customHeight="1">
      <c r="C336" s="28"/>
      <c r="J336" s="54"/>
    </row>
    <row r="337" spans="3:3" ht="15.75" customHeight="1">
      <c r="C337" s="28"/>
    </row>
    <row r="338" spans="3:3" ht="15.75" customHeight="1">
      <c r="C338" s="28"/>
    </row>
    <row r="339" spans="3:3" ht="15.75" customHeight="1">
      <c r="C339" s="28"/>
    </row>
    <row r="340" spans="3:3" ht="15.75" customHeight="1">
      <c r="C340" s="28"/>
    </row>
    <row r="341" spans="3:3" ht="15.75" customHeight="1">
      <c r="C341" s="28"/>
    </row>
    <row r="342" spans="3:3" ht="15.75" customHeight="1">
      <c r="C342" s="28"/>
    </row>
    <row r="343" spans="3:3" ht="15.75" customHeight="1">
      <c r="C343" s="28"/>
    </row>
    <row r="344" spans="3:3" ht="15.75" customHeight="1">
      <c r="C344" s="28"/>
    </row>
    <row r="345" spans="3:3" ht="15.75" customHeight="1">
      <c r="C345" s="28"/>
    </row>
    <row r="346" spans="3:3" ht="15.75" customHeight="1">
      <c r="C346" s="28"/>
    </row>
    <row r="347" spans="3:3" ht="15.75" customHeight="1">
      <c r="C347" s="28"/>
    </row>
    <row r="348" spans="3:3" ht="15.75" customHeight="1">
      <c r="C348" s="28"/>
    </row>
    <row r="349" spans="3:3" ht="15.75" customHeight="1">
      <c r="C349" s="28"/>
    </row>
    <row r="350" spans="3:3" ht="15.75" customHeight="1">
      <c r="C350" s="28"/>
    </row>
    <row r="351" spans="3:3" ht="15.75" customHeight="1">
      <c r="C351" s="28"/>
    </row>
    <row r="352" spans="3:3" ht="15.75" customHeight="1">
      <c r="C352" s="28"/>
    </row>
    <row r="353" spans="3:3" ht="15.75" customHeight="1">
      <c r="C353" s="28"/>
    </row>
    <row r="354" spans="3:3" ht="15.75" customHeight="1">
      <c r="C354" s="28"/>
    </row>
    <row r="355" spans="3:3" ht="15.75" customHeight="1">
      <c r="C355" s="28"/>
    </row>
    <row r="356" spans="3:3" ht="15.75" customHeight="1">
      <c r="C356" s="28"/>
    </row>
    <row r="357" spans="3:3" ht="15.75" customHeight="1">
      <c r="C357" s="28"/>
    </row>
    <row r="358" spans="3:3" ht="15.75" customHeight="1">
      <c r="C358" s="28"/>
    </row>
  </sheetData>
  <sortState ref="A287:I329">
    <sortCondition ref="A287:A329"/>
  </sortState>
  <mergeCells count="10">
    <mergeCell ref="G2:H3"/>
    <mergeCell ref="I2:I3"/>
    <mergeCell ref="J8:K8"/>
    <mergeCell ref="B8:B9"/>
    <mergeCell ref="C8:C9"/>
    <mergeCell ref="A8:A9"/>
    <mergeCell ref="A320:F320"/>
    <mergeCell ref="G320:I320"/>
    <mergeCell ref="G8:I8"/>
    <mergeCell ref="D8:F8"/>
  </mergeCells>
  <phoneticPr fontId="1" type="noConversion"/>
  <printOptions horizontalCentered="1"/>
  <pageMargins left="3.937007874015748E-2" right="0.11811023622047245" top="0.74803149606299213" bottom="0.55118110236220474" header="0.27559055118110237" footer="0.31496062992125984"/>
  <pageSetup paperSize="9" scale="84" orientation="portrait" r:id="rId1"/>
  <headerFooter alignWithMargins="0">
    <oddHeader>&amp;L&amp;8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Layout" zoomScaleSheetLayoutView="100" workbookViewId="0">
      <selection activeCell="A2" sqref="A2"/>
    </sheetView>
  </sheetViews>
  <sheetFormatPr defaultColWidth="11.42578125" defaultRowHeight="15.75" customHeight="1"/>
  <cols>
    <col min="1" max="1" width="37.42578125" style="50" customWidth="1"/>
    <col min="2" max="2" width="11.5703125" style="16" customWidth="1"/>
    <col min="3" max="3" width="5.140625" style="26" customWidth="1"/>
    <col min="4" max="4" width="6.5703125" style="29" customWidth="1"/>
    <col min="5" max="5" width="9.42578125" style="101" customWidth="1"/>
    <col min="6" max="6" width="7.7109375" style="5" customWidth="1"/>
    <col min="7" max="7" width="3.5703125" style="29" customWidth="1"/>
    <col min="8" max="8" width="9.42578125" style="302" customWidth="1"/>
    <col min="9" max="9" width="10.28515625" style="8" customWidth="1"/>
    <col min="10" max="11" width="10" style="52" customWidth="1"/>
    <col min="12" max="16384" width="11.42578125" style="1"/>
  </cols>
  <sheetData>
    <row r="1" spans="1:11" ht="3.75" customHeight="1" thickBot="1"/>
    <row r="2" spans="1:11" ht="18.75" customHeight="1">
      <c r="A2" s="237" t="s">
        <v>326</v>
      </c>
      <c r="B2" s="406"/>
      <c r="C2" s="407"/>
      <c r="D2" s="240"/>
      <c r="E2" s="268"/>
      <c r="F2" s="241"/>
      <c r="G2" s="473" t="s">
        <v>184</v>
      </c>
      <c r="H2" s="473"/>
      <c r="I2" s="475">
        <v>0</v>
      </c>
    </row>
    <row r="3" spans="1:11" ht="15" customHeight="1" thickBot="1">
      <c r="A3" s="242" t="s">
        <v>422</v>
      </c>
      <c r="B3" s="408"/>
      <c r="C3" s="409"/>
      <c r="D3" s="245"/>
      <c r="E3" s="269"/>
      <c r="F3" s="246"/>
      <c r="G3" s="474"/>
      <c r="H3" s="474"/>
      <c r="I3" s="476"/>
    </row>
    <row r="4" spans="1:11" ht="15" customHeight="1">
      <c r="A4" s="293" t="s">
        <v>328</v>
      </c>
      <c r="B4" s="81"/>
      <c r="C4" s="200"/>
      <c r="D4" s="82"/>
      <c r="E4" s="68"/>
      <c r="F4" s="201"/>
      <c r="G4" s="202"/>
      <c r="H4" s="303"/>
      <c r="I4" s="203"/>
    </row>
    <row r="5" spans="1:11" ht="15" customHeight="1">
      <c r="A5" s="55" t="s">
        <v>183</v>
      </c>
      <c r="B5" s="56"/>
      <c r="C5" s="28"/>
      <c r="F5" s="6"/>
      <c r="G5" s="51"/>
      <c r="H5" s="295"/>
      <c r="I5" s="204"/>
    </row>
    <row r="6" spans="1:11" ht="15" customHeight="1">
      <c r="A6" s="394" t="s">
        <v>434</v>
      </c>
      <c r="B6" s="56"/>
      <c r="C6" s="28"/>
      <c r="F6" s="6"/>
      <c r="G6" s="51" t="s">
        <v>193</v>
      </c>
      <c r="H6" s="295"/>
      <c r="I6" s="204"/>
    </row>
    <row r="7" spans="1:11" ht="3.75" customHeight="1" thickBot="1">
      <c r="A7" s="205"/>
      <c r="B7" s="206"/>
      <c r="C7" s="207"/>
      <c r="D7" s="208"/>
      <c r="E7" s="270"/>
      <c r="F7" s="209"/>
      <c r="G7" s="301"/>
      <c r="H7" s="299"/>
      <c r="I7" s="300"/>
    </row>
    <row r="8" spans="1:11" ht="15.75" customHeight="1">
      <c r="A8" s="485" t="s">
        <v>132</v>
      </c>
      <c r="B8" s="487" t="s">
        <v>171</v>
      </c>
      <c r="C8" s="489" t="s">
        <v>0</v>
      </c>
      <c r="D8" s="491" t="s">
        <v>382</v>
      </c>
      <c r="E8" s="492"/>
      <c r="F8" s="493"/>
      <c r="H8" s="483" t="str">
        <f>IF($I$2&lt;&gt;0,"Vaše ceny / ks bez DPH","")</f>
        <v/>
      </c>
      <c r="I8" s="483"/>
    </row>
    <row r="9" spans="1:11" s="2" customFormat="1" ht="15.75" customHeight="1" thickBot="1">
      <c r="A9" s="486"/>
      <c r="B9" s="488"/>
      <c r="C9" s="490"/>
      <c r="D9" s="403" t="s">
        <v>1</v>
      </c>
      <c r="E9" s="404" t="s">
        <v>133</v>
      </c>
      <c r="F9" s="405" t="s">
        <v>134</v>
      </c>
      <c r="G9" s="298"/>
      <c r="H9" s="484"/>
      <c r="I9" s="484"/>
      <c r="J9" s="58"/>
      <c r="K9" s="58"/>
    </row>
    <row r="10" spans="1:11" s="3" customFormat="1" ht="18.75" customHeight="1" thickBot="1">
      <c r="A10" s="247" t="s">
        <v>327</v>
      </c>
      <c r="B10" s="406"/>
      <c r="C10" s="410"/>
      <c r="D10" s="223"/>
      <c r="E10" s="108"/>
      <c r="F10" s="224"/>
      <c r="G10" s="223"/>
      <c r="H10" s="282"/>
      <c r="I10" s="234"/>
      <c r="J10" s="53"/>
      <c r="K10" s="53"/>
    </row>
    <row r="11" spans="1:11" s="2" customFormat="1" ht="15.75" customHeight="1">
      <c r="A11" s="433" t="s">
        <v>329</v>
      </c>
      <c r="B11" s="434" t="s">
        <v>153</v>
      </c>
      <c r="C11" s="435">
        <v>2.6</v>
      </c>
      <c r="D11" s="436">
        <v>19798</v>
      </c>
      <c r="E11" s="437">
        <v>3606.2575379999994</v>
      </c>
      <c r="F11" s="438">
        <f>E11/C11</f>
        <v>1387.0221299999996</v>
      </c>
      <c r="G11" s="296"/>
      <c r="H11" s="52" t="str">
        <f>IF($I$2&lt;&gt;0,E11*(1-$I$2),"")</f>
        <v/>
      </c>
      <c r="I11" s="297"/>
      <c r="J11" s="52"/>
      <c r="K11" s="52"/>
    </row>
    <row r="12" spans="1:11" s="2" customFormat="1" ht="15.75" customHeight="1">
      <c r="A12" s="439" t="s">
        <v>330</v>
      </c>
      <c r="B12" s="440" t="s">
        <v>206</v>
      </c>
      <c r="C12" s="441">
        <v>2.6</v>
      </c>
      <c r="D12" s="179">
        <v>19563</v>
      </c>
      <c r="E12" s="442">
        <v>3017.2077000000004</v>
      </c>
      <c r="F12" s="443">
        <f t="shared" ref="F12:F64" si="0">E12/C12</f>
        <v>1160.4645</v>
      </c>
      <c r="G12" s="296"/>
      <c r="H12" s="52" t="str">
        <f t="shared" ref="H12:H64" si="1">IF($I$2&lt;&gt;0,E12*(1-$I$2),"")</f>
        <v/>
      </c>
      <c r="I12" s="297"/>
      <c r="J12" s="52"/>
      <c r="K12" s="52"/>
    </row>
    <row r="13" spans="1:11" s="283" customFormat="1" ht="15.75" customHeight="1">
      <c r="A13" s="444" t="s">
        <v>331</v>
      </c>
      <c r="B13" s="445" t="s">
        <v>423</v>
      </c>
      <c r="C13" s="261">
        <v>2.6</v>
      </c>
      <c r="D13" s="446">
        <v>19585</v>
      </c>
      <c r="E13" s="447">
        <v>4725.6962999999996</v>
      </c>
      <c r="F13" s="448">
        <f t="shared" si="0"/>
        <v>1817.5754999999997</v>
      </c>
      <c r="G13" s="42"/>
      <c r="H13" s="52" t="str">
        <f t="shared" si="1"/>
        <v/>
      </c>
      <c r="I13" s="60"/>
      <c r="J13" s="52"/>
      <c r="K13" s="52"/>
    </row>
    <row r="14" spans="1:11" s="283" customFormat="1" ht="15.75" customHeight="1">
      <c r="A14" s="444" t="s">
        <v>332</v>
      </c>
      <c r="B14" s="445" t="s">
        <v>153</v>
      </c>
      <c r="C14" s="261">
        <v>2.6</v>
      </c>
      <c r="D14" s="446">
        <v>19564</v>
      </c>
      <c r="E14" s="447">
        <v>3484.3067999999989</v>
      </c>
      <c r="F14" s="448">
        <f t="shared" si="0"/>
        <v>1340.1179999999995</v>
      </c>
      <c r="G14" s="42"/>
      <c r="H14" s="52" t="str">
        <f t="shared" si="1"/>
        <v/>
      </c>
      <c r="I14" s="60"/>
      <c r="J14" s="52"/>
      <c r="K14" s="52"/>
    </row>
    <row r="15" spans="1:11" s="283" customFormat="1" ht="15.75" customHeight="1">
      <c r="A15" s="444" t="s">
        <v>333</v>
      </c>
      <c r="B15" s="445" t="s">
        <v>153</v>
      </c>
      <c r="C15" s="261">
        <v>2.6</v>
      </c>
      <c r="D15" s="446">
        <v>19586</v>
      </c>
      <c r="E15" s="447">
        <v>5305.6587999999992</v>
      </c>
      <c r="F15" s="448">
        <f t="shared" si="0"/>
        <v>2040.6379999999997</v>
      </c>
      <c r="G15" s="42"/>
      <c r="H15" s="52" t="str">
        <f t="shared" si="1"/>
        <v/>
      </c>
      <c r="I15" s="60"/>
      <c r="J15" s="52"/>
      <c r="K15" s="52"/>
    </row>
    <row r="16" spans="1:11" s="283" customFormat="1" ht="15.75" customHeight="1">
      <c r="A16" s="444" t="s">
        <v>334</v>
      </c>
      <c r="B16" s="445" t="s">
        <v>153</v>
      </c>
      <c r="C16" s="261">
        <v>2.6</v>
      </c>
      <c r="D16" s="446">
        <v>19565</v>
      </c>
      <c r="E16" s="447">
        <v>3484.3067999999989</v>
      </c>
      <c r="F16" s="448">
        <f t="shared" si="0"/>
        <v>1340.1179999999995</v>
      </c>
      <c r="G16" s="42"/>
      <c r="H16" s="52" t="str">
        <f t="shared" si="1"/>
        <v/>
      </c>
      <c r="I16" s="60"/>
      <c r="J16" s="52"/>
      <c r="K16" s="52"/>
    </row>
    <row r="17" spans="1:11" s="283" customFormat="1" ht="15.75" customHeight="1">
      <c r="A17" s="439" t="s">
        <v>335</v>
      </c>
      <c r="B17" s="440" t="s">
        <v>206</v>
      </c>
      <c r="C17" s="441">
        <v>2.6</v>
      </c>
      <c r="D17" s="179">
        <v>19566</v>
      </c>
      <c r="E17" s="442">
        <v>3017.2077000000004</v>
      </c>
      <c r="F17" s="443">
        <f t="shared" si="0"/>
        <v>1160.4645</v>
      </c>
      <c r="G17" s="42"/>
      <c r="H17" s="52" t="str">
        <f t="shared" si="1"/>
        <v/>
      </c>
      <c r="I17" s="60"/>
      <c r="J17" s="52"/>
      <c r="K17" s="52"/>
    </row>
    <row r="18" spans="1:11" s="283" customFormat="1" ht="15.75" customHeight="1">
      <c r="A18" s="439" t="s">
        <v>336</v>
      </c>
      <c r="B18" s="440" t="s">
        <v>153</v>
      </c>
      <c r="C18" s="441">
        <v>2.6</v>
      </c>
      <c r="D18" s="179">
        <v>19567</v>
      </c>
      <c r="E18" s="442">
        <v>3606.2575379999994</v>
      </c>
      <c r="F18" s="443">
        <f t="shared" si="0"/>
        <v>1387.0221299999996</v>
      </c>
      <c r="G18" s="42"/>
      <c r="H18" s="52" t="str">
        <f t="shared" si="1"/>
        <v/>
      </c>
      <c r="I18" s="60"/>
      <c r="J18" s="52"/>
      <c r="K18" s="52"/>
    </row>
    <row r="19" spans="1:11" s="283" customFormat="1" ht="15.75" customHeight="1">
      <c r="A19" s="349" t="s">
        <v>380</v>
      </c>
      <c r="B19" s="440" t="s">
        <v>424</v>
      </c>
      <c r="C19" s="441">
        <v>2.6</v>
      </c>
      <c r="D19" s="179">
        <v>20423</v>
      </c>
      <c r="E19" s="442">
        <v>4237.5567000000001</v>
      </c>
      <c r="F19" s="443">
        <f t="shared" si="0"/>
        <v>1629.8295000000001</v>
      </c>
      <c r="G19" s="42"/>
      <c r="H19" s="52" t="str">
        <f t="shared" si="1"/>
        <v/>
      </c>
      <c r="I19" s="60"/>
      <c r="J19" s="52"/>
      <c r="K19" s="52"/>
    </row>
    <row r="20" spans="1:11" s="283" customFormat="1" ht="15.75" customHeight="1">
      <c r="A20" s="444" t="s">
        <v>337</v>
      </c>
      <c r="B20" s="445" t="s">
        <v>425</v>
      </c>
      <c r="C20" s="261">
        <v>2.6</v>
      </c>
      <c r="D20" s="446">
        <v>19761</v>
      </c>
      <c r="E20" s="447">
        <v>4094.4813000000004</v>
      </c>
      <c r="F20" s="448">
        <f t="shared" si="0"/>
        <v>1574.8005000000001</v>
      </c>
      <c r="G20" s="42"/>
      <c r="H20" s="52" t="str">
        <f t="shared" si="1"/>
        <v/>
      </c>
      <c r="I20" s="60"/>
      <c r="J20" s="52"/>
      <c r="K20" s="52"/>
    </row>
    <row r="21" spans="1:11" s="283" customFormat="1" ht="15.75" customHeight="1">
      <c r="A21" s="439" t="s">
        <v>338</v>
      </c>
      <c r="B21" s="440" t="s">
        <v>424</v>
      </c>
      <c r="C21" s="441">
        <v>2.6</v>
      </c>
      <c r="D21" s="179">
        <v>19762</v>
      </c>
      <c r="E21" s="442">
        <v>4237.5567000000001</v>
      </c>
      <c r="F21" s="443">
        <f t="shared" si="0"/>
        <v>1629.8295000000001</v>
      </c>
      <c r="G21" s="42"/>
      <c r="H21" s="52" t="str">
        <f t="shared" si="1"/>
        <v/>
      </c>
      <c r="I21" s="60"/>
      <c r="J21" s="52"/>
      <c r="K21" s="52"/>
    </row>
    <row r="22" spans="1:11" s="283" customFormat="1" ht="15.75" customHeight="1">
      <c r="A22" s="439" t="s">
        <v>339</v>
      </c>
      <c r="B22" s="440" t="s">
        <v>424</v>
      </c>
      <c r="C22" s="441">
        <v>2.6</v>
      </c>
      <c r="D22" s="179">
        <v>19763</v>
      </c>
      <c r="E22" s="442">
        <v>4237.5567000000001</v>
      </c>
      <c r="F22" s="443">
        <f t="shared" si="0"/>
        <v>1629.8295000000001</v>
      </c>
      <c r="G22" s="42"/>
      <c r="H22" s="52" t="str">
        <f t="shared" si="1"/>
        <v/>
      </c>
      <c r="I22" s="60"/>
      <c r="J22" s="52"/>
      <c r="K22" s="52"/>
    </row>
    <row r="23" spans="1:11" s="284" customFormat="1" ht="15.75" customHeight="1">
      <c r="A23" s="349" t="s">
        <v>379</v>
      </c>
      <c r="B23" s="440" t="s">
        <v>424</v>
      </c>
      <c r="C23" s="441">
        <v>2.6</v>
      </c>
      <c r="D23" s="179">
        <v>20422</v>
      </c>
      <c r="E23" s="442">
        <v>4237.5567000000001</v>
      </c>
      <c r="F23" s="443">
        <f t="shared" si="0"/>
        <v>1629.8295000000001</v>
      </c>
      <c r="G23" s="296"/>
      <c r="H23" s="52" t="str">
        <f t="shared" si="1"/>
        <v/>
      </c>
      <c r="I23" s="297"/>
      <c r="J23" s="52"/>
      <c r="K23" s="52"/>
    </row>
    <row r="24" spans="1:11" s="284" customFormat="1" ht="15.75" customHeight="1">
      <c r="A24" s="439" t="s">
        <v>340</v>
      </c>
      <c r="B24" s="440" t="s">
        <v>426</v>
      </c>
      <c r="C24" s="441">
        <v>2.6</v>
      </c>
      <c r="D24" s="179">
        <v>19764</v>
      </c>
      <c r="E24" s="442">
        <v>5768.9813999999997</v>
      </c>
      <c r="F24" s="443">
        <f t="shared" si="0"/>
        <v>2218.8389999999999</v>
      </c>
      <c r="G24" s="42"/>
      <c r="H24" s="52" t="str">
        <f t="shared" si="1"/>
        <v/>
      </c>
      <c r="I24" s="60"/>
      <c r="J24" s="52"/>
      <c r="K24" s="52"/>
    </row>
    <row r="25" spans="1:11" s="284" customFormat="1" ht="15.75" customHeight="1">
      <c r="A25" s="439" t="s">
        <v>341</v>
      </c>
      <c r="B25" s="440" t="s">
        <v>426</v>
      </c>
      <c r="C25" s="441">
        <v>2.6</v>
      </c>
      <c r="D25" s="179">
        <v>19765</v>
      </c>
      <c r="E25" s="442">
        <v>5768.9813999999997</v>
      </c>
      <c r="F25" s="443">
        <f t="shared" si="0"/>
        <v>2218.8389999999999</v>
      </c>
      <c r="G25" s="42"/>
      <c r="H25" s="52" t="str">
        <f t="shared" si="1"/>
        <v/>
      </c>
      <c r="I25" s="60"/>
      <c r="J25" s="52"/>
      <c r="K25" s="52"/>
    </row>
    <row r="26" spans="1:11" s="284" customFormat="1" ht="15.75" customHeight="1">
      <c r="A26" s="439" t="s">
        <v>342</v>
      </c>
      <c r="B26" s="440" t="s">
        <v>426</v>
      </c>
      <c r="C26" s="441">
        <v>2.6</v>
      </c>
      <c r="D26" s="179">
        <v>19766</v>
      </c>
      <c r="E26" s="442">
        <v>5768.9813999999997</v>
      </c>
      <c r="F26" s="443">
        <f t="shared" si="0"/>
        <v>2218.8389999999999</v>
      </c>
      <c r="G26" s="42"/>
      <c r="H26" s="52" t="str">
        <f t="shared" si="1"/>
        <v/>
      </c>
      <c r="I26" s="60"/>
      <c r="J26" s="52"/>
      <c r="K26" s="52"/>
    </row>
    <row r="27" spans="1:11" s="284" customFormat="1" ht="15.75" customHeight="1">
      <c r="A27" s="444" t="s">
        <v>343</v>
      </c>
      <c r="B27" s="445" t="s">
        <v>425</v>
      </c>
      <c r="C27" s="261">
        <v>2.6</v>
      </c>
      <c r="D27" s="446">
        <v>19767</v>
      </c>
      <c r="E27" s="447">
        <v>4094.4813000000004</v>
      </c>
      <c r="F27" s="448">
        <f t="shared" si="0"/>
        <v>1574.8005000000001</v>
      </c>
      <c r="G27" s="42"/>
      <c r="H27" s="52" t="str">
        <f t="shared" si="1"/>
        <v/>
      </c>
      <c r="I27" s="60"/>
      <c r="J27" s="52"/>
      <c r="K27" s="52"/>
    </row>
    <row r="28" spans="1:11" s="284" customFormat="1" ht="15.75" customHeight="1">
      <c r="A28" s="444" t="s">
        <v>344</v>
      </c>
      <c r="B28" s="445" t="s">
        <v>425</v>
      </c>
      <c r="C28" s="261">
        <v>2.6</v>
      </c>
      <c r="D28" s="446">
        <v>19768</v>
      </c>
      <c r="E28" s="447">
        <v>4094.4813000000004</v>
      </c>
      <c r="F28" s="448">
        <f t="shared" si="0"/>
        <v>1574.8005000000001</v>
      </c>
      <c r="G28" s="42"/>
      <c r="H28" s="52" t="str">
        <f t="shared" si="1"/>
        <v/>
      </c>
      <c r="I28" s="60"/>
      <c r="J28" s="52"/>
      <c r="K28" s="52"/>
    </row>
    <row r="29" spans="1:11" ht="15.75" customHeight="1">
      <c r="A29" s="439" t="s">
        <v>345</v>
      </c>
      <c r="B29" s="440" t="s">
        <v>424</v>
      </c>
      <c r="C29" s="441">
        <v>2.6</v>
      </c>
      <c r="D29" s="179">
        <v>19769</v>
      </c>
      <c r="E29" s="442">
        <v>4237.5567000000001</v>
      </c>
      <c r="F29" s="443">
        <f t="shared" si="0"/>
        <v>1629.8295000000001</v>
      </c>
      <c r="G29" s="296"/>
      <c r="H29" s="52" t="str">
        <f t="shared" si="1"/>
        <v/>
      </c>
      <c r="I29" s="297"/>
    </row>
    <row r="30" spans="1:11" ht="15.75" customHeight="1">
      <c r="A30" s="444" t="s">
        <v>346</v>
      </c>
      <c r="B30" s="445" t="s">
        <v>427</v>
      </c>
      <c r="C30" s="261">
        <v>2.4300000000000002</v>
      </c>
      <c r="D30" s="446">
        <v>19770</v>
      </c>
      <c r="E30" s="447">
        <v>5572.1717999999992</v>
      </c>
      <c r="F30" s="448">
        <f t="shared" si="0"/>
        <v>2293.0748148148145</v>
      </c>
      <c r="G30" s="296"/>
      <c r="H30" s="52" t="str">
        <f t="shared" si="1"/>
        <v/>
      </c>
      <c r="I30" s="297"/>
    </row>
    <row r="31" spans="1:11" ht="15.75" customHeight="1">
      <c r="A31" s="439" t="s">
        <v>347</v>
      </c>
      <c r="B31" s="440" t="s">
        <v>428</v>
      </c>
      <c r="C31" s="441">
        <v>2.6</v>
      </c>
      <c r="D31" s="179">
        <v>19771</v>
      </c>
      <c r="E31" s="442">
        <v>5768.9813999999997</v>
      </c>
      <c r="F31" s="443">
        <f t="shared" si="0"/>
        <v>2218.8389999999999</v>
      </c>
      <c r="G31" s="42"/>
      <c r="H31" s="52" t="str">
        <f t="shared" si="1"/>
        <v/>
      </c>
      <c r="I31" s="60"/>
    </row>
    <row r="32" spans="1:11" s="259" customFormat="1" ht="15" customHeight="1">
      <c r="A32" s="444" t="s">
        <v>348</v>
      </c>
      <c r="B32" s="445" t="s">
        <v>287</v>
      </c>
      <c r="C32" s="261">
        <v>2.6</v>
      </c>
      <c r="D32" s="446">
        <v>19772</v>
      </c>
      <c r="E32" s="447">
        <v>6420.9131999999991</v>
      </c>
      <c r="F32" s="448">
        <f t="shared" si="0"/>
        <v>2469.5819999999994</v>
      </c>
      <c r="G32" s="42"/>
      <c r="H32" s="52" t="str">
        <f t="shared" si="1"/>
        <v/>
      </c>
      <c r="I32" s="60"/>
      <c r="J32" s="52"/>
      <c r="K32" s="52"/>
    </row>
    <row r="33" spans="1:11" ht="15.75" customHeight="1">
      <c r="A33" s="439" t="s">
        <v>349</v>
      </c>
      <c r="B33" s="440" t="s">
        <v>287</v>
      </c>
      <c r="C33" s="441">
        <v>2.6</v>
      </c>
      <c r="D33" s="179">
        <v>19775</v>
      </c>
      <c r="E33" s="442">
        <v>6039.5945999999994</v>
      </c>
      <c r="F33" s="443">
        <f t="shared" si="0"/>
        <v>2322.9209999999998</v>
      </c>
      <c r="G33" s="42"/>
      <c r="H33" s="52" t="str">
        <f t="shared" si="1"/>
        <v/>
      </c>
      <c r="I33" s="60"/>
    </row>
    <row r="34" spans="1:11" ht="15.75" customHeight="1">
      <c r="A34" s="444" t="s">
        <v>350</v>
      </c>
      <c r="B34" s="445" t="s">
        <v>287</v>
      </c>
      <c r="C34" s="261">
        <v>2.6</v>
      </c>
      <c r="D34" s="446">
        <v>19776</v>
      </c>
      <c r="E34" s="447">
        <v>5834.5846000000001</v>
      </c>
      <c r="F34" s="448">
        <f t="shared" si="0"/>
        <v>2244.0709999999999</v>
      </c>
      <c r="G34" s="42"/>
      <c r="H34" s="52" t="str">
        <f t="shared" si="1"/>
        <v/>
      </c>
      <c r="I34" s="60"/>
    </row>
    <row r="35" spans="1:11" s="259" customFormat="1" ht="15" customHeight="1">
      <c r="A35" s="439" t="s">
        <v>351</v>
      </c>
      <c r="B35" s="440" t="s">
        <v>287</v>
      </c>
      <c r="C35" s="441">
        <v>2.6</v>
      </c>
      <c r="D35" s="179">
        <v>19777</v>
      </c>
      <c r="E35" s="442">
        <v>6039.5945999999994</v>
      </c>
      <c r="F35" s="443">
        <f t="shared" si="0"/>
        <v>2322.9209999999998</v>
      </c>
      <c r="G35" s="42"/>
      <c r="H35" s="52" t="str">
        <f t="shared" si="1"/>
        <v/>
      </c>
      <c r="I35" s="60"/>
      <c r="J35" s="52"/>
      <c r="K35" s="52"/>
    </row>
    <row r="36" spans="1:11" ht="15.75" customHeight="1">
      <c r="A36" s="439" t="s">
        <v>352</v>
      </c>
      <c r="B36" s="440" t="s">
        <v>287</v>
      </c>
      <c r="C36" s="441">
        <v>2.6</v>
      </c>
      <c r="D36" s="179">
        <v>19778</v>
      </c>
      <c r="E36" s="442">
        <v>6039.5945999999994</v>
      </c>
      <c r="F36" s="443">
        <f t="shared" si="0"/>
        <v>2322.9209999999998</v>
      </c>
      <c r="G36" s="42"/>
      <c r="H36" s="52" t="str">
        <f t="shared" si="1"/>
        <v/>
      </c>
      <c r="I36" s="60"/>
    </row>
    <row r="37" spans="1:11" s="259" customFormat="1" ht="15" customHeight="1">
      <c r="A37" s="439" t="s">
        <v>353</v>
      </c>
      <c r="B37" s="440" t="s">
        <v>287</v>
      </c>
      <c r="C37" s="441">
        <v>2.6</v>
      </c>
      <c r="D37" s="179">
        <v>19779</v>
      </c>
      <c r="E37" s="442">
        <v>6039.5945999999994</v>
      </c>
      <c r="F37" s="443">
        <f t="shared" si="0"/>
        <v>2322.9209999999998</v>
      </c>
      <c r="G37" s="296"/>
      <c r="H37" s="52" t="str">
        <f t="shared" si="1"/>
        <v/>
      </c>
      <c r="I37" s="297"/>
      <c r="J37" s="52"/>
      <c r="K37" s="52"/>
    </row>
    <row r="38" spans="1:11" ht="15.75" customHeight="1">
      <c r="A38" s="439" t="s">
        <v>354</v>
      </c>
      <c r="B38" s="440" t="s">
        <v>287</v>
      </c>
      <c r="C38" s="441">
        <v>2.6</v>
      </c>
      <c r="D38" s="179">
        <v>19780</v>
      </c>
      <c r="E38" s="442">
        <v>6039.5945999999994</v>
      </c>
      <c r="F38" s="443">
        <f t="shared" si="0"/>
        <v>2322.9209999999998</v>
      </c>
      <c r="G38" s="42"/>
      <c r="H38" s="52" t="str">
        <f t="shared" si="1"/>
        <v/>
      </c>
      <c r="I38" s="60"/>
    </row>
    <row r="39" spans="1:11" s="259" customFormat="1" ht="16.5" customHeight="1">
      <c r="A39" s="439" t="s">
        <v>355</v>
      </c>
      <c r="B39" s="440" t="s">
        <v>287</v>
      </c>
      <c r="C39" s="441">
        <v>2.6</v>
      </c>
      <c r="D39" s="179">
        <v>19781</v>
      </c>
      <c r="E39" s="442">
        <v>6039.5945999999994</v>
      </c>
      <c r="F39" s="443">
        <f t="shared" si="0"/>
        <v>2322.9209999999998</v>
      </c>
      <c r="G39" s="42"/>
      <c r="H39" s="52" t="str">
        <f t="shared" si="1"/>
        <v/>
      </c>
      <c r="I39" s="60"/>
      <c r="J39" s="52"/>
      <c r="K39" s="52"/>
    </row>
    <row r="40" spans="1:11" ht="15" customHeight="1">
      <c r="A40" s="429" t="s">
        <v>377</v>
      </c>
      <c r="B40" s="440" t="s">
        <v>424</v>
      </c>
      <c r="C40" s="441">
        <v>2.6</v>
      </c>
      <c r="D40" s="179">
        <v>20425</v>
      </c>
      <c r="E40" s="442">
        <v>4237.5567000000001</v>
      </c>
      <c r="F40" s="443">
        <f t="shared" si="0"/>
        <v>1629.8295000000001</v>
      </c>
      <c r="G40" s="42"/>
      <c r="H40" s="52" t="str">
        <f t="shared" si="1"/>
        <v/>
      </c>
      <c r="I40" s="60"/>
    </row>
    <row r="41" spans="1:11" ht="15.75" customHeight="1">
      <c r="A41" s="439" t="s">
        <v>356</v>
      </c>
      <c r="B41" s="440" t="s">
        <v>424</v>
      </c>
      <c r="C41" s="441">
        <v>2.6</v>
      </c>
      <c r="D41" s="179">
        <v>19782</v>
      </c>
      <c r="E41" s="442">
        <v>4237.5567000000001</v>
      </c>
      <c r="F41" s="443">
        <f t="shared" si="0"/>
        <v>1629.8295000000001</v>
      </c>
      <c r="G41" s="42"/>
      <c r="H41" s="52" t="str">
        <f t="shared" si="1"/>
        <v/>
      </c>
      <c r="I41" s="60"/>
    </row>
    <row r="42" spans="1:11" ht="15" customHeight="1">
      <c r="A42" s="444" t="s">
        <v>357</v>
      </c>
      <c r="B42" s="445" t="s">
        <v>429</v>
      </c>
      <c r="C42" s="261">
        <v>2.6</v>
      </c>
      <c r="D42" s="446">
        <v>19783</v>
      </c>
      <c r="E42" s="447">
        <v>5572.1717999999992</v>
      </c>
      <c r="F42" s="448">
        <f t="shared" si="0"/>
        <v>2143.1429999999996</v>
      </c>
      <c r="G42" s="42"/>
      <c r="H42" s="52" t="str">
        <f t="shared" si="1"/>
        <v/>
      </c>
      <c r="I42" s="60"/>
    </row>
    <row r="43" spans="1:11" ht="15.75" customHeight="1">
      <c r="A43" s="444" t="s">
        <v>358</v>
      </c>
      <c r="B43" s="445" t="s">
        <v>429</v>
      </c>
      <c r="C43" s="261">
        <v>2.6</v>
      </c>
      <c r="D43" s="446">
        <v>19784</v>
      </c>
      <c r="E43" s="447">
        <v>5572.1717999999992</v>
      </c>
      <c r="F43" s="448">
        <f t="shared" si="0"/>
        <v>2143.1429999999996</v>
      </c>
      <c r="G43" s="296"/>
      <c r="H43" s="52" t="str">
        <f t="shared" si="1"/>
        <v/>
      </c>
      <c r="I43" s="297"/>
    </row>
    <row r="44" spans="1:11" ht="15.75" customHeight="1">
      <c r="A44" s="444" t="s">
        <v>359</v>
      </c>
      <c r="B44" s="445" t="s">
        <v>429</v>
      </c>
      <c r="C44" s="261">
        <v>2.6</v>
      </c>
      <c r="D44" s="446">
        <v>19785</v>
      </c>
      <c r="E44" s="447">
        <v>5572.1717999999992</v>
      </c>
      <c r="F44" s="448">
        <f t="shared" si="0"/>
        <v>2143.1429999999996</v>
      </c>
      <c r="G44" s="42"/>
      <c r="H44" s="52" t="str">
        <f t="shared" si="1"/>
        <v/>
      </c>
      <c r="I44" s="60"/>
    </row>
    <row r="45" spans="1:11" ht="15.75" customHeight="1">
      <c r="A45" s="444" t="s">
        <v>360</v>
      </c>
      <c r="B45" s="445" t="s">
        <v>429</v>
      </c>
      <c r="C45" s="261">
        <v>2.6</v>
      </c>
      <c r="D45" s="446">
        <v>19786</v>
      </c>
      <c r="E45" s="447">
        <v>5572.1717999999992</v>
      </c>
      <c r="F45" s="448">
        <f t="shared" si="0"/>
        <v>2143.1429999999996</v>
      </c>
      <c r="G45" s="42"/>
      <c r="H45" s="52" t="str">
        <f t="shared" si="1"/>
        <v/>
      </c>
      <c r="I45" s="60"/>
    </row>
    <row r="46" spans="1:11" ht="15.75" customHeight="1">
      <c r="A46" s="444" t="s">
        <v>361</v>
      </c>
      <c r="B46" s="445" t="s">
        <v>430</v>
      </c>
      <c r="C46" s="261">
        <v>2.6</v>
      </c>
      <c r="D46" s="446">
        <v>19787</v>
      </c>
      <c r="E46" s="447">
        <v>6420.9131999999991</v>
      </c>
      <c r="F46" s="448">
        <f t="shared" si="0"/>
        <v>2469.5819999999994</v>
      </c>
      <c r="G46" s="42"/>
      <c r="H46" s="52" t="str">
        <f t="shared" si="1"/>
        <v/>
      </c>
      <c r="I46" s="60"/>
    </row>
    <row r="47" spans="1:11" ht="15.75" customHeight="1">
      <c r="A47" s="444" t="s">
        <v>362</v>
      </c>
      <c r="B47" s="445" t="s">
        <v>85</v>
      </c>
      <c r="C47" s="261">
        <v>2.6</v>
      </c>
      <c r="D47" s="446">
        <v>19789</v>
      </c>
      <c r="E47" s="447">
        <v>4944.5174999999999</v>
      </c>
      <c r="F47" s="448">
        <f t="shared" si="0"/>
        <v>1901.7375</v>
      </c>
      <c r="G47" s="42"/>
      <c r="H47" s="52" t="str">
        <f t="shared" si="1"/>
        <v/>
      </c>
      <c r="I47" s="60"/>
    </row>
    <row r="48" spans="1:11" ht="15.75" customHeight="1">
      <c r="A48" s="444" t="s">
        <v>363</v>
      </c>
      <c r="B48" s="445" t="s">
        <v>430</v>
      </c>
      <c r="C48" s="261">
        <v>2.6</v>
      </c>
      <c r="D48" s="446">
        <v>19790</v>
      </c>
      <c r="E48" s="447">
        <v>5834.5846000000001</v>
      </c>
      <c r="F48" s="448">
        <f t="shared" si="0"/>
        <v>2244.0709999999999</v>
      </c>
      <c r="G48" s="42"/>
      <c r="H48" s="52" t="str">
        <f t="shared" si="1"/>
        <v/>
      </c>
      <c r="I48" s="60"/>
    </row>
    <row r="49" spans="1:12" ht="15.75" customHeight="1">
      <c r="A49" s="444" t="s">
        <v>364</v>
      </c>
      <c r="B49" s="445" t="s">
        <v>431</v>
      </c>
      <c r="C49" s="261">
        <v>2.6</v>
      </c>
      <c r="D49" s="446">
        <v>19791</v>
      </c>
      <c r="E49" s="447">
        <v>5834.5846000000001</v>
      </c>
      <c r="F49" s="448">
        <f t="shared" si="0"/>
        <v>2244.0709999999999</v>
      </c>
      <c r="G49" s="42"/>
      <c r="H49" s="52" t="str">
        <f t="shared" si="1"/>
        <v/>
      </c>
      <c r="I49" s="60"/>
    </row>
    <row r="50" spans="1:12" ht="15.75" customHeight="1">
      <c r="A50" s="444" t="s">
        <v>365</v>
      </c>
      <c r="B50" s="445" t="s">
        <v>431</v>
      </c>
      <c r="C50" s="261">
        <v>2.6</v>
      </c>
      <c r="D50" s="446">
        <v>19792</v>
      </c>
      <c r="E50" s="447">
        <v>5834.5846000000001</v>
      </c>
      <c r="F50" s="448">
        <f t="shared" si="0"/>
        <v>2244.0709999999999</v>
      </c>
      <c r="G50" s="296"/>
      <c r="H50" s="52" t="str">
        <f t="shared" si="1"/>
        <v/>
      </c>
      <c r="I50" s="297"/>
    </row>
    <row r="51" spans="1:12" ht="15.75" customHeight="1">
      <c r="A51" s="349" t="s">
        <v>378</v>
      </c>
      <c r="B51" s="440" t="s">
        <v>424</v>
      </c>
      <c r="C51" s="441">
        <v>2.6</v>
      </c>
      <c r="D51" s="179">
        <v>20424</v>
      </c>
      <c r="E51" s="442">
        <v>4237.5567000000001</v>
      </c>
      <c r="F51" s="443">
        <f t="shared" si="0"/>
        <v>1629.8295000000001</v>
      </c>
      <c r="G51" s="42"/>
      <c r="H51" s="52" t="str">
        <f t="shared" si="1"/>
        <v/>
      </c>
      <c r="I51" s="60"/>
    </row>
    <row r="52" spans="1:12" ht="15.75" customHeight="1">
      <c r="A52" s="439" t="s">
        <v>366</v>
      </c>
      <c r="B52" s="440" t="s">
        <v>424</v>
      </c>
      <c r="C52" s="441">
        <v>2.6</v>
      </c>
      <c r="D52" s="179">
        <v>19794</v>
      </c>
      <c r="E52" s="442">
        <v>4237.5567000000001</v>
      </c>
      <c r="F52" s="443">
        <f t="shared" si="0"/>
        <v>1629.8295000000001</v>
      </c>
      <c r="G52" s="42"/>
      <c r="H52" s="52" t="str">
        <f t="shared" si="1"/>
        <v/>
      </c>
      <c r="I52" s="60"/>
    </row>
    <row r="53" spans="1:12" ht="15.75" customHeight="1">
      <c r="A53" s="444" t="s">
        <v>367</v>
      </c>
      <c r="B53" s="445" t="s">
        <v>432</v>
      </c>
      <c r="C53" s="261">
        <v>2.6</v>
      </c>
      <c r="D53" s="446">
        <v>19795</v>
      </c>
      <c r="E53" s="447">
        <v>4944.5174999999999</v>
      </c>
      <c r="F53" s="448">
        <f t="shared" si="0"/>
        <v>1901.7375</v>
      </c>
      <c r="G53" s="42"/>
      <c r="H53" s="52" t="str">
        <f t="shared" si="1"/>
        <v/>
      </c>
      <c r="I53" s="60"/>
    </row>
    <row r="54" spans="1:12" ht="15.75" customHeight="1">
      <c r="A54" s="444" t="s">
        <v>368</v>
      </c>
      <c r="B54" s="445" t="s">
        <v>432</v>
      </c>
      <c r="C54" s="261">
        <v>2.6</v>
      </c>
      <c r="D54" s="446">
        <v>19796</v>
      </c>
      <c r="E54" s="447">
        <v>4944.5174999999999</v>
      </c>
      <c r="F54" s="448">
        <f t="shared" si="0"/>
        <v>1901.7375</v>
      </c>
      <c r="G54" s="42"/>
      <c r="H54" s="52" t="str">
        <f t="shared" si="1"/>
        <v/>
      </c>
      <c r="I54" s="60"/>
    </row>
    <row r="55" spans="1:12" ht="15.75" customHeight="1">
      <c r="A55" s="444" t="s">
        <v>369</v>
      </c>
      <c r="B55" s="445" t="s">
        <v>425</v>
      </c>
      <c r="C55" s="261">
        <v>2.6</v>
      </c>
      <c r="D55" s="446">
        <v>19797</v>
      </c>
      <c r="E55" s="447">
        <v>4094.4813000000004</v>
      </c>
      <c r="F55" s="448">
        <f t="shared" si="0"/>
        <v>1574.8005000000001</v>
      </c>
      <c r="G55" s="42"/>
      <c r="H55" s="52" t="str">
        <f t="shared" si="1"/>
        <v/>
      </c>
      <c r="I55" s="60"/>
    </row>
    <row r="56" spans="1:12" ht="15.75" customHeight="1">
      <c r="A56" s="444" t="s">
        <v>381</v>
      </c>
      <c r="B56" s="445" t="s">
        <v>153</v>
      </c>
      <c r="C56" s="261">
        <v>2.6</v>
      </c>
      <c r="D56" s="446">
        <v>20158</v>
      </c>
      <c r="E56" s="447">
        <v>3606.2575379999994</v>
      </c>
      <c r="F56" s="448">
        <f t="shared" si="0"/>
        <v>1387.0221299999996</v>
      </c>
      <c r="G56" s="42"/>
      <c r="H56" s="52" t="str">
        <f t="shared" si="1"/>
        <v/>
      </c>
      <c r="I56" s="60"/>
    </row>
    <row r="57" spans="1:12" ht="15.75" customHeight="1">
      <c r="A57" s="444" t="s">
        <v>370</v>
      </c>
      <c r="B57" s="445" t="s">
        <v>206</v>
      </c>
      <c r="C57" s="261">
        <v>2.6</v>
      </c>
      <c r="D57" s="446">
        <v>19561</v>
      </c>
      <c r="E57" s="447">
        <v>2990.9879999999998</v>
      </c>
      <c r="F57" s="448">
        <f t="shared" si="0"/>
        <v>1150.3799999999999</v>
      </c>
      <c r="G57" s="42"/>
      <c r="H57" s="52" t="str">
        <f t="shared" si="1"/>
        <v/>
      </c>
      <c r="I57" s="60"/>
    </row>
    <row r="58" spans="1:12" s="259" customFormat="1" ht="15" customHeight="1">
      <c r="A58" s="444" t="s">
        <v>371</v>
      </c>
      <c r="B58" s="445" t="s">
        <v>153</v>
      </c>
      <c r="C58" s="261">
        <v>2.6</v>
      </c>
      <c r="D58" s="446">
        <v>19589</v>
      </c>
      <c r="E58" s="447">
        <v>5305.6587999999992</v>
      </c>
      <c r="F58" s="448">
        <f t="shared" si="0"/>
        <v>2040.6379999999997</v>
      </c>
      <c r="G58" s="296"/>
      <c r="H58" s="52" t="str">
        <f t="shared" si="1"/>
        <v/>
      </c>
      <c r="I58" s="297"/>
      <c r="J58" s="52"/>
      <c r="K58" s="52"/>
    </row>
    <row r="59" spans="1:12" ht="15.75" customHeight="1">
      <c r="A59" s="439" t="s">
        <v>433</v>
      </c>
      <c r="B59" s="440" t="s">
        <v>153</v>
      </c>
      <c r="C59" s="441">
        <v>2.6</v>
      </c>
      <c r="D59" s="179">
        <v>19570</v>
      </c>
      <c r="E59" s="442">
        <v>3606.2575379999994</v>
      </c>
      <c r="F59" s="443">
        <f t="shared" si="0"/>
        <v>1387.0221299999996</v>
      </c>
      <c r="G59" s="42"/>
      <c r="H59" s="52" t="str">
        <f t="shared" si="1"/>
        <v/>
      </c>
      <c r="I59" s="60"/>
    </row>
    <row r="60" spans="1:12" ht="15.75" customHeight="1">
      <c r="A60" s="439" t="s">
        <v>372</v>
      </c>
      <c r="B60" s="440" t="s">
        <v>153</v>
      </c>
      <c r="C60" s="441">
        <v>2.6</v>
      </c>
      <c r="D60" s="179">
        <v>19568</v>
      </c>
      <c r="E60" s="442">
        <v>3606.2575379999994</v>
      </c>
      <c r="F60" s="443">
        <f t="shared" si="0"/>
        <v>1387.0221299999996</v>
      </c>
      <c r="G60" s="296"/>
      <c r="H60" s="52" t="str">
        <f t="shared" si="1"/>
        <v/>
      </c>
      <c r="I60" s="297"/>
    </row>
    <row r="61" spans="1:12" ht="15.75" customHeight="1">
      <c r="A61" s="439" t="s">
        <v>373</v>
      </c>
      <c r="B61" s="440" t="s">
        <v>153</v>
      </c>
      <c r="C61" s="441">
        <v>2.6</v>
      </c>
      <c r="D61" s="179">
        <v>19569</v>
      </c>
      <c r="E61" s="442">
        <v>3606.2575379999994</v>
      </c>
      <c r="F61" s="443">
        <f t="shared" si="0"/>
        <v>1387.0221299999996</v>
      </c>
      <c r="G61" s="42"/>
      <c r="H61" s="52" t="str">
        <f t="shared" si="1"/>
        <v/>
      </c>
      <c r="I61" s="60"/>
    </row>
    <row r="62" spans="1:12" ht="15.75" customHeight="1">
      <c r="A62" s="444" t="s">
        <v>374</v>
      </c>
      <c r="B62" s="445" t="s">
        <v>153</v>
      </c>
      <c r="C62" s="261">
        <v>2.6</v>
      </c>
      <c r="D62" s="446">
        <v>19588</v>
      </c>
      <c r="E62" s="447">
        <v>5305.6587999999992</v>
      </c>
      <c r="F62" s="448">
        <f t="shared" si="0"/>
        <v>2040.6379999999997</v>
      </c>
      <c r="G62" s="42"/>
      <c r="H62" s="52" t="str">
        <f t="shared" si="1"/>
        <v/>
      </c>
      <c r="I62" s="60"/>
    </row>
    <row r="63" spans="1:12" ht="15.75" customHeight="1">
      <c r="A63" s="444" t="s">
        <v>375</v>
      </c>
      <c r="B63" s="445" t="s">
        <v>153</v>
      </c>
      <c r="C63" s="261">
        <v>2.6</v>
      </c>
      <c r="D63" s="446">
        <v>19587</v>
      </c>
      <c r="E63" s="447">
        <v>5305.6587999999992</v>
      </c>
      <c r="F63" s="448">
        <f t="shared" si="0"/>
        <v>2040.6379999999997</v>
      </c>
      <c r="G63" s="42"/>
      <c r="H63" s="52" t="str">
        <f t="shared" si="1"/>
        <v/>
      </c>
      <c r="I63" s="60"/>
    </row>
    <row r="64" spans="1:12" s="29" customFormat="1" ht="15.75" customHeight="1" thickBot="1">
      <c r="A64" s="449" t="s">
        <v>376</v>
      </c>
      <c r="B64" s="450" t="s">
        <v>153</v>
      </c>
      <c r="C64" s="451">
        <v>2.6</v>
      </c>
      <c r="D64" s="225">
        <v>19571</v>
      </c>
      <c r="E64" s="452">
        <v>3606.2575379999994</v>
      </c>
      <c r="F64" s="453">
        <f t="shared" si="0"/>
        <v>1387.0221299999996</v>
      </c>
      <c r="H64" s="52" t="str">
        <f t="shared" si="1"/>
        <v/>
      </c>
      <c r="I64" s="8"/>
      <c r="J64" s="52"/>
      <c r="K64" s="52"/>
      <c r="L64" s="1"/>
    </row>
    <row r="65" spans="3:3" ht="15.75" customHeight="1">
      <c r="C65" s="28"/>
    </row>
    <row r="66" spans="3:3" ht="15.75" customHeight="1">
      <c r="C66" s="28"/>
    </row>
    <row r="67" spans="3:3" ht="15.75" customHeight="1">
      <c r="C67" s="28"/>
    </row>
    <row r="68" spans="3:3" ht="15.75" customHeight="1">
      <c r="C68" s="28"/>
    </row>
    <row r="69" spans="3:3" ht="15.75" customHeight="1">
      <c r="C69" s="28"/>
    </row>
  </sheetData>
  <sortState ref="A10:F68">
    <sortCondition ref="A10:A68"/>
  </sortState>
  <mergeCells count="7">
    <mergeCell ref="H8:I9"/>
    <mergeCell ref="G2:H3"/>
    <mergeCell ref="I2:I3"/>
    <mergeCell ref="A8:A9"/>
    <mergeCell ref="B8:B9"/>
    <mergeCell ref="C8:C9"/>
    <mergeCell ref="D8:F8"/>
  </mergeCells>
  <printOptions horizontalCentered="1"/>
  <pageMargins left="3.937007874015748E-2" right="0.11811023622047245" top="0.74803149606299213" bottom="0.55118110236220474" header="0.27559055118110237" footer="0.31496062992125984"/>
  <pageSetup paperSize="9" scale="84" orientation="portrait" r:id="rId1"/>
  <headerFooter alignWithMargins="0">
    <oddHeader>&amp;L&amp;8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OVERVIEW 2019</vt:lpstr>
      <vt:lpstr>Antigrav</vt:lpstr>
      <vt:lpstr>Antigrav!Názvy_tisku</vt:lpstr>
      <vt:lpstr>'OVERVIEW 2019'!Názvy_tisku</vt:lpstr>
    </vt:vector>
  </TitlesOfParts>
  <Company>SIBU Design GmbH&amp;CoKG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markovsky</dc:creator>
  <cp:lastModifiedBy>Uživatel systému Windows</cp:lastModifiedBy>
  <cp:lastPrinted>2015-06-01T11:05:34Z</cp:lastPrinted>
  <dcterms:created xsi:type="dcterms:W3CDTF">2005-06-01T13:28:00Z</dcterms:created>
  <dcterms:modified xsi:type="dcterms:W3CDTF">2019-06-13T08:02:07Z</dcterms:modified>
</cp:coreProperties>
</file>